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'Лист1'!$A$1:$AF$244</definedName>
  </definedNames>
  <calcPr fullCalcOnLoad="1"/>
</workbook>
</file>

<file path=xl/sharedStrings.xml><?xml version="1.0" encoding="utf-8"?>
<sst xmlns="http://schemas.openxmlformats.org/spreadsheetml/2006/main" count="750" uniqueCount="138">
  <si>
    <t>завтрак</t>
  </si>
  <si>
    <t>№ рецептруры</t>
  </si>
  <si>
    <t>Наименование блюд</t>
  </si>
  <si>
    <t>Выход блюд</t>
  </si>
  <si>
    <t>Содержание основных пищевых веществ</t>
  </si>
  <si>
    <t>Калорий                                                                               ность</t>
  </si>
  <si>
    <t>Минеральне вещества мг.сутки</t>
  </si>
  <si>
    <t>Витамины мг./сутки</t>
  </si>
  <si>
    <t>Белки (г.)</t>
  </si>
  <si>
    <t>Жиры (г)</t>
  </si>
  <si>
    <t>Углеводы (г.)</t>
  </si>
  <si>
    <t>кальций</t>
  </si>
  <si>
    <t>фосфор</t>
  </si>
  <si>
    <t>магний</t>
  </si>
  <si>
    <t>железо</t>
  </si>
  <si>
    <t>В1</t>
  </si>
  <si>
    <t>В2</t>
  </si>
  <si>
    <t>С</t>
  </si>
  <si>
    <t>РР</t>
  </si>
  <si>
    <t xml:space="preserve">Общие  </t>
  </si>
  <si>
    <t>Животные</t>
  </si>
  <si>
    <t>Растит.</t>
  </si>
  <si>
    <t>6-11л</t>
  </si>
  <si>
    <t>12-18л</t>
  </si>
  <si>
    <t>чай с лимоном</t>
  </si>
  <si>
    <t>ИТОГО:</t>
  </si>
  <si>
    <t>обед</t>
  </si>
  <si>
    <t>Рыба тушеная</t>
  </si>
  <si>
    <t>сок яблочный</t>
  </si>
  <si>
    <t>ВСЕГО</t>
  </si>
  <si>
    <t>Калорий                           ность</t>
  </si>
  <si>
    <t>0,30,3</t>
  </si>
  <si>
    <t>яблоко</t>
  </si>
  <si>
    <t>всего</t>
  </si>
  <si>
    <t>3  день</t>
  </si>
  <si>
    <t>Калорий                         ность</t>
  </si>
  <si>
    <t>булочка с повидлом</t>
  </si>
  <si>
    <t>4  день</t>
  </si>
  <si>
    <t>Калорий                                ность</t>
  </si>
  <si>
    <t>итого</t>
  </si>
  <si>
    <t>Итого</t>
  </si>
  <si>
    <t>5  день</t>
  </si>
  <si>
    <t>Калорий         ность</t>
  </si>
  <si>
    <t>соус сметанный</t>
  </si>
  <si>
    <t>Всего</t>
  </si>
  <si>
    <t>6  день</t>
  </si>
  <si>
    <t>Калорий                              ность</t>
  </si>
  <si>
    <t>Суп лапша по-домашнему</t>
  </si>
  <si>
    <t>7  день</t>
  </si>
  <si>
    <t>Калорий                    ность</t>
  </si>
  <si>
    <t>8  день</t>
  </si>
  <si>
    <t>Калорий                ность</t>
  </si>
  <si>
    <t>апельсины</t>
  </si>
  <si>
    <t>9  день</t>
  </si>
  <si>
    <t>итого:</t>
  </si>
  <si>
    <t>чай сладкий</t>
  </si>
  <si>
    <t>10  день</t>
  </si>
  <si>
    <t>Калорий                 ность</t>
  </si>
  <si>
    <t>йогурт</t>
  </si>
  <si>
    <t>0.04</t>
  </si>
  <si>
    <t>200\15\7</t>
  </si>
  <si>
    <t>200\17\7</t>
  </si>
  <si>
    <t>чай с сахаром</t>
  </si>
  <si>
    <t>Блинчики со сгущенным молоком</t>
  </si>
  <si>
    <t>2  день</t>
  </si>
  <si>
    <t>1 день</t>
  </si>
  <si>
    <t>Груша</t>
  </si>
  <si>
    <t>50/100</t>
  </si>
  <si>
    <t>80/160</t>
  </si>
  <si>
    <t>Банан</t>
  </si>
  <si>
    <t>бананы</t>
  </si>
  <si>
    <t>Курица отварная</t>
  </si>
  <si>
    <t>1день</t>
  </si>
  <si>
    <t>Салат из зеленного горошека</t>
  </si>
  <si>
    <t>Сырники из творога</t>
  </si>
  <si>
    <t>150/1</t>
  </si>
  <si>
    <t>160/4</t>
  </si>
  <si>
    <t>огурец соленый</t>
  </si>
  <si>
    <t>80/150</t>
  </si>
  <si>
    <t>100/200</t>
  </si>
  <si>
    <t>гуляш из курин.филе</t>
  </si>
  <si>
    <t>6-10л</t>
  </si>
  <si>
    <t>11-18л</t>
  </si>
  <si>
    <t>6-10 лет</t>
  </si>
  <si>
    <t>11-18 лет</t>
  </si>
  <si>
    <t>11-18 л</t>
  </si>
  <si>
    <t>6-10лет</t>
  </si>
  <si>
    <t>Пюре картофельное ;</t>
  </si>
  <si>
    <t>Макароны отварные ;</t>
  </si>
  <si>
    <t>катлета мясная ;</t>
  </si>
  <si>
    <t>сок яблочный ;</t>
  </si>
  <si>
    <t>Рассольник со сметаной ;</t>
  </si>
  <si>
    <t>Компот из сухофруктов ;</t>
  </si>
  <si>
    <t>Плов с курицей;</t>
  </si>
  <si>
    <t>биточки мясные ;</t>
  </si>
  <si>
    <t>Молочно-рисовая каша"</t>
  </si>
  <si>
    <t>Уха из консервы"</t>
  </si>
  <si>
    <t>Гарнир рисовый ;</t>
  </si>
  <si>
    <t>суп гороховый ;</t>
  </si>
  <si>
    <t>Суп картофельный с макаронными изделиями ;</t>
  </si>
  <si>
    <t>Щи со сметаной ;</t>
  </si>
  <si>
    <t>кофейный напиток ;</t>
  </si>
  <si>
    <t>44 ;</t>
  </si>
  <si>
    <t>Сыр Российский;</t>
  </si>
  <si>
    <t>Рагу из птицы;</t>
  </si>
  <si>
    <t>какао на молоке:</t>
  </si>
  <si>
    <t>Жаркое по-домашнему;</t>
  </si>
  <si>
    <t>Рыба припцущинная;</t>
  </si>
  <si>
    <t>курица отварная;</t>
  </si>
  <si>
    <t>200/20</t>
  </si>
  <si>
    <t>250/25</t>
  </si>
  <si>
    <t>суп с фрикодельками "</t>
  </si>
  <si>
    <t>104.</t>
  </si>
  <si>
    <t>Тефтели с рисом:</t>
  </si>
  <si>
    <t>Суп с клецками на м/б;</t>
  </si>
  <si>
    <t>228;</t>
  </si>
  <si>
    <t>Суп молочный вермешелевый</t>
  </si>
  <si>
    <t>17"</t>
  </si>
  <si>
    <t>338;</t>
  </si>
  <si>
    <t>42;</t>
  </si>
  <si>
    <t>45;</t>
  </si>
  <si>
    <t>Чоко - пай</t>
  </si>
  <si>
    <t>Хлеб ржаной</t>
  </si>
  <si>
    <t>Хлеб  пшеничный</t>
  </si>
  <si>
    <t>1;</t>
  </si>
  <si>
    <t>2;</t>
  </si>
  <si>
    <t>338"</t>
  </si>
  <si>
    <t>печенье"</t>
  </si>
  <si>
    <t>конфеты;</t>
  </si>
  <si>
    <t>яблоко"</t>
  </si>
  <si>
    <t>98"</t>
  </si>
  <si>
    <t>Борщ со сметаной ?</t>
  </si>
  <si>
    <t>Жаркое по-домашнему:</t>
  </si>
  <si>
    <t>Суп  из овощей;</t>
  </si>
  <si>
    <t>каша молочно-пшенная"</t>
  </si>
  <si>
    <t>Всего  за  10  дней</t>
  </si>
  <si>
    <t>среднее за  один  день</t>
  </si>
  <si>
    <t>пирожное Барни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</si>
</sst>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3" fontId="3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top"/>
    </xf>
    <xf numFmtId="173" fontId="8" fillId="0" borderId="10" xfId="0" applyNumberFormat="1" applyFont="1" applyBorder="1" applyAlignment="1">
      <alignment horizontal="center" vertical="top"/>
    </xf>
    <xf numFmtId="173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173" fontId="8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3" fontId="7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 vertical="top"/>
    </xf>
    <xf numFmtId="172" fontId="3" fillId="0" borderId="11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173" fontId="8" fillId="0" borderId="14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173" fontId="7" fillId="0" borderId="14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2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6"/>
  <sheetViews>
    <sheetView tabSelected="1" zoomScale="64" zoomScaleNormal="64" zoomScaleSheetLayoutView="75" zoomScalePageLayoutView="0" workbookViewId="0" topLeftCell="A177">
      <pane xSplit="2" topLeftCell="C1" activePane="topRight" state="frozen"/>
      <selection pane="topLeft" activeCell="A218" sqref="A218"/>
      <selection pane="topRight" activeCell="O175" sqref="O175"/>
    </sheetView>
  </sheetViews>
  <sheetFormatPr defaultColWidth="9.00390625" defaultRowHeight="12.75"/>
  <cols>
    <col min="1" max="1" width="6.00390625" style="1" customWidth="1"/>
    <col min="2" max="2" width="18.25390625" style="2" customWidth="1"/>
    <col min="3" max="3" width="8.125" style="1" customWidth="1"/>
    <col min="4" max="4" width="7.75390625" style="1" customWidth="1"/>
    <col min="5" max="5" width="11.75390625" style="1" customWidth="1"/>
    <col min="6" max="6" width="14.00390625" style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0.12890625" style="1" customWidth="1"/>
    <col min="12" max="12" width="5.625" style="1" hidden="1" customWidth="1"/>
    <col min="13" max="13" width="7.875" style="1" customWidth="1"/>
    <col min="14" max="14" width="8.375" style="1" customWidth="1"/>
    <col min="15" max="15" width="8.875" style="1" customWidth="1"/>
    <col min="16" max="16" width="9.00390625" style="2" customWidth="1"/>
    <col min="17" max="17" width="8.625" style="2" customWidth="1"/>
    <col min="18" max="18" width="8.00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9.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1.25390625" style="2" customWidth="1"/>
    <col min="31" max="31" width="8.625" style="2" customWidth="1"/>
    <col min="32" max="32" width="6.00390625" style="2" customWidth="1"/>
    <col min="33" max="16384" width="9.125" style="1" customWidth="1"/>
  </cols>
  <sheetData>
    <row r="1" spans="1:32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27.7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30.7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36" customHeight="1">
      <c r="A4" s="79" t="s">
        <v>1</v>
      </c>
      <c r="B4" s="80" t="s">
        <v>2</v>
      </c>
      <c r="C4" s="79" t="s">
        <v>3</v>
      </c>
      <c r="D4" s="79"/>
      <c r="E4" s="79" t="s">
        <v>4</v>
      </c>
      <c r="F4" s="79"/>
      <c r="G4" s="79"/>
      <c r="H4" s="79"/>
      <c r="I4" s="79"/>
      <c r="J4" s="79"/>
      <c r="K4" s="79"/>
      <c r="L4" s="79"/>
      <c r="M4" s="79"/>
      <c r="N4" s="79"/>
      <c r="O4" s="79" t="s">
        <v>5</v>
      </c>
      <c r="P4" s="79"/>
      <c r="Q4" s="80" t="s">
        <v>6</v>
      </c>
      <c r="R4" s="80"/>
      <c r="S4" s="80"/>
      <c r="T4" s="80"/>
      <c r="U4" s="80"/>
      <c r="V4" s="80"/>
      <c r="W4" s="80"/>
      <c r="X4" s="80"/>
      <c r="Y4" s="81" t="s">
        <v>7</v>
      </c>
      <c r="Z4" s="81"/>
      <c r="AA4" s="81"/>
      <c r="AB4" s="81"/>
      <c r="AC4" s="81"/>
      <c r="AD4" s="81"/>
      <c r="AE4" s="81"/>
      <c r="AF4" s="81"/>
    </row>
    <row r="5" spans="1:32" ht="24.75" customHeight="1">
      <c r="A5" s="79"/>
      <c r="B5" s="80"/>
      <c r="C5" s="79" t="s">
        <v>83</v>
      </c>
      <c r="D5" s="79" t="s">
        <v>84</v>
      </c>
      <c r="E5" s="82" t="s">
        <v>8</v>
      </c>
      <c r="F5" s="82"/>
      <c r="G5" s="82"/>
      <c r="H5" s="82"/>
      <c r="I5" s="82" t="s">
        <v>9</v>
      </c>
      <c r="J5" s="82"/>
      <c r="K5" s="82"/>
      <c r="L5" s="82"/>
      <c r="M5" s="79" t="s">
        <v>10</v>
      </c>
      <c r="N5" s="79"/>
      <c r="O5" s="79" t="s">
        <v>86</v>
      </c>
      <c r="P5" s="80" t="s">
        <v>85</v>
      </c>
      <c r="Q5" s="81" t="s">
        <v>11</v>
      </c>
      <c r="R5" s="81"/>
      <c r="S5" s="81" t="s">
        <v>12</v>
      </c>
      <c r="T5" s="81"/>
      <c r="U5" s="81" t="s">
        <v>13</v>
      </c>
      <c r="V5" s="81"/>
      <c r="W5" s="81" t="s">
        <v>14</v>
      </c>
      <c r="X5" s="81"/>
      <c r="Y5" s="81" t="s">
        <v>15</v>
      </c>
      <c r="Z5" s="81"/>
      <c r="AA5" s="81" t="s">
        <v>16</v>
      </c>
      <c r="AB5" s="81"/>
      <c r="AC5" s="81" t="s">
        <v>17</v>
      </c>
      <c r="AD5" s="81"/>
      <c r="AE5" s="81" t="s">
        <v>18</v>
      </c>
      <c r="AF5" s="81"/>
    </row>
    <row r="6" spans="1:32" ht="27.75" customHeight="1">
      <c r="A6" s="79"/>
      <c r="B6" s="80"/>
      <c r="C6" s="79"/>
      <c r="D6" s="79"/>
      <c r="E6" s="82" t="s">
        <v>19</v>
      </c>
      <c r="F6" s="82"/>
      <c r="G6" s="79"/>
      <c r="H6" s="79"/>
      <c r="I6" s="82" t="s">
        <v>19</v>
      </c>
      <c r="J6" s="82"/>
      <c r="K6" s="79"/>
      <c r="L6" s="79"/>
      <c r="M6" s="79"/>
      <c r="N6" s="79"/>
      <c r="O6" s="79"/>
      <c r="P6" s="80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:32" ht="36.75" customHeight="1">
      <c r="A7" s="79"/>
      <c r="B7" s="80"/>
      <c r="C7" s="79"/>
      <c r="D7" s="79"/>
      <c r="E7" s="3" t="s">
        <v>81</v>
      </c>
      <c r="F7" s="3" t="s">
        <v>82</v>
      </c>
      <c r="G7" s="3"/>
      <c r="H7" s="3"/>
      <c r="I7" s="3" t="s">
        <v>81</v>
      </c>
      <c r="J7" s="3" t="s">
        <v>82</v>
      </c>
      <c r="K7" s="3"/>
      <c r="L7" s="3"/>
      <c r="M7" s="3" t="s">
        <v>81</v>
      </c>
      <c r="N7" s="3" t="s">
        <v>82</v>
      </c>
      <c r="O7" s="79"/>
      <c r="P7" s="80"/>
      <c r="Q7" s="4" t="s">
        <v>81</v>
      </c>
      <c r="R7" s="4" t="s">
        <v>82</v>
      </c>
      <c r="S7" s="4" t="s">
        <v>81</v>
      </c>
      <c r="T7" s="4" t="s">
        <v>82</v>
      </c>
      <c r="U7" s="4" t="s">
        <v>81</v>
      </c>
      <c r="V7" s="4" t="s">
        <v>82</v>
      </c>
      <c r="W7" s="4" t="s">
        <v>81</v>
      </c>
      <c r="X7" s="4" t="s">
        <v>82</v>
      </c>
      <c r="Y7" s="4" t="s">
        <v>81</v>
      </c>
      <c r="Z7" s="4" t="s">
        <v>82</v>
      </c>
      <c r="AA7" s="4" t="s">
        <v>81</v>
      </c>
      <c r="AB7" s="4" t="s">
        <v>82</v>
      </c>
      <c r="AC7" s="4" t="s">
        <v>81</v>
      </c>
      <c r="AD7" s="4" t="s">
        <v>82</v>
      </c>
      <c r="AE7" s="4" t="s">
        <v>81</v>
      </c>
      <c r="AF7" s="4" t="s">
        <v>82</v>
      </c>
    </row>
    <row r="8" spans="1:32" ht="39" customHeight="1">
      <c r="A8" s="6">
        <v>201</v>
      </c>
      <c r="B8" s="7" t="s">
        <v>127</v>
      </c>
      <c r="C8" s="6">
        <v>40</v>
      </c>
      <c r="D8" s="6">
        <v>60</v>
      </c>
      <c r="E8" s="6">
        <v>2.48</v>
      </c>
      <c r="F8" s="6">
        <v>3.72</v>
      </c>
      <c r="G8" s="6"/>
      <c r="H8" s="6"/>
      <c r="I8" s="6">
        <v>9.2</v>
      </c>
      <c r="J8" s="6">
        <v>13.8</v>
      </c>
      <c r="K8" s="6"/>
      <c r="L8" s="6"/>
      <c r="M8" s="6">
        <v>23.16</v>
      </c>
      <c r="N8" s="6">
        <v>34.74</v>
      </c>
      <c r="O8" s="6">
        <v>179.6</v>
      </c>
      <c r="P8" s="5">
        <v>269.4</v>
      </c>
      <c r="Q8" s="5">
        <v>2.3</v>
      </c>
      <c r="R8" s="5">
        <v>3.5</v>
      </c>
      <c r="S8" s="5">
        <v>1.3</v>
      </c>
      <c r="T8" s="5">
        <v>3.4</v>
      </c>
      <c r="U8" s="5">
        <v>0.03</v>
      </c>
      <c r="V8" s="5">
        <v>0.06</v>
      </c>
      <c r="W8" s="5">
        <v>0.01</v>
      </c>
      <c r="X8" s="5">
        <v>0.02</v>
      </c>
      <c r="Y8" s="5">
        <v>0.3</v>
      </c>
      <c r="Z8" s="5">
        <v>0.1</v>
      </c>
      <c r="AA8" s="5">
        <v>0.1</v>
      </c>
      <c r="AB8" s="5">
        <v>0.2</v>
      </c>
      <c r="AC8" s="5">
        <v>0</v>
      </c>
      <c r="AD8" s="5">
        <v>0</v>
      </c>
      <c r="AE8" s="5">
        <v>0</v>
      </c>
      <c r="AF8" s="5">
        <v>0</v>
      </c>
    </row>
    <row r="9" spans="1:32" ht="56.25">
      <c r="A9" s="6">
        <v>43</v>
      </c>
      <c r="B9" s="7" t="s">
        <v>87</v>
      </c>
      <c r="C9" s="6">
        <v>180</v>
      </c>
      <c r="D9" s="6">
        <v>200</v>
      </c>
      <c r="E9" s="6">
        <v>3.67</v>
      </c>
      <c r="F9" s="6">
        <v>4.08</v>
      </c>
      <c r="G9" s="6"/>
      <c r="H9" s="6"/>
      <c r="I9" s="6">
        <v>5.76</v>
      </c>
      <c r="J9" s="6">
        <v>6.4</v>
      </c>
      <c r="K9" s="6"/>
      <c r="L9" s="6"/>
      <c r="M9" s="6">
        <v>24.53</v>
      </c>
      <c r="N9" s="6">
        <v>27.26</v>
      </c>
      <c r="O9" s="6">
        <v>164.7</v>
      </c>
      <c r="P9" s="5">
        <v>183</v>
      </c>
      <c r="Q9" s="5">
        <v>36.96</v>
      </c>
      <c r="R9" s="5">
        <v>49.3</v>
      </c>
      <c r="S9" s="5">
        <v>86.55</v>
      </c>
      <c r="T9" s="5">
        <v>115.46</v>
      </c>
      <c r="U9" s="5">
        <v>27.74</v>
      </c>
      <c r="V9" s="5">
        <v>37</v>
      </c>
      <c r="W9" s="5">
        <v>1.01</v>
      </c>
      <c r="X9" s="5">
        <v>1.35</v>
      </c>
      <c r="Y9" s="5">
        <v>0.14</v>
      </c>
      <c r="Z9" s="5">
        <v>0.19</v>
      </c>
      <c r="AA9" s="5">
        <v>0.11</v>
      </c>
      <c r="AB9" s="5">
        <v>0.15</v>
      </c>
      <c r="AC9" s="5">
        <v>18.15</v>
      </c>
      <c r="AD9" s="5">
        <v>24.21</v>
      </c>
      <c r="AE9" s="5">
        <v>1.36</v>
      </c>
      <c r="AF9" s="5">
        <v>1.8</v>
      </c>
    </row>
    <row r="10" spans="1:32" ht="36.75" customHeight="1">
      <c r="A10" s="6">
        <v>39</v>
      </c>
      <c r="B10" s="7" t="s">
        <v>89</v>
      </c>
      <c r="C10" s="6">
        <v>80</v>
      </c>
      <c r="D10" s="6">
        <v>100</v>
      </c>
      <c r="E10" s="6">
        <v>12.54</v>
      </c>
      <c r="F10" s="6">
        <v>15.55</v>
      </c>
      <c r="G10" s="6"/>
      <c r="H10" s="6"/>
      <c r="I10" s="6">
        <v>9.24</v>
      </c>
      <c r="J10" s="6">
        <v>11.55</v>
      </c>
      <c r="K10" s="6"/>
      <c r="L10" s="6"/>
      <c r="M10" s="6">
        <v>12.56</v>
      </c>
      <c r="N10" s="6">
        <v>15.7</v>
      </c>
      <c r="O10" s="6">
        <v>183</v>
      </c>
      <c r="P10" s="5">
        <v>228.75</v>
      </c>
      <c r="Q10" s="5">
        <v>274</v>
      </c>
      <c r="R10" s="5">
        <v>289</v>
      </c>
      <c r="S10" s="5">
        <v>172</v>
      </c>
      <c r="T10" s="5">
        <v>183</v>
      </c>
      <c r="U10" s="5">
        <v>18</v>
      </c>
      <c r="V10" s="5">
        <v>22</v>
      </c>
      <c r="W10" s="5">
        <v>2.3</v>
      </c>
      <c r="X10" s="5">
        <v>3.8</v>
      </c>
      <c r="Y10" s="5">
        <v>0.06</v>
      </c>
      <c r="Z10" s="5">
        <v>0.09</v>
      </c>
      <c r="AA10" s="5">
        <v>0.12</v>
      </c>
      <c r="AB10" s="5">
        <v>0.18</v>
      </c>
      <c r="AC10" s="5">
        <v>0</v>
      </c>
      <c r="AD10" s="5">
        <v>0</v>
      </c>
      <c r="AE10" s="5">
        <v>4</v>
      </c>
      <c r="AF10" s="5">
        <v>5</v>
      </c>
    </row>
    <row r="11" spans="1:32" ht="23.25" customHeight="1" hidden="1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40.5" customHeight="1">
      <c r="A12" s="8" t="s">
        <v>124</v>
      </c>
      <c r="B12" s="7" t="s">
        <v>123</v>
      </c>
      <c r="C12" s="6">
        <v>40</v>
      </c>
      <c r="D12" s="6">
        <v>50</v>
      </c>
      <c r="E12" s="6">
        <v>2.24</v>
      </c>
      <c r="F12" s="6">
        <v>3.07</v>
      </c>
      <c r="G12" s="6"/>
      <c r="H12" s="6"/>
      <c r="I12" s="6">
        <v>0.8</v>
      </c>
      <c r="J12" s="6">
        <v>1.07</v>
      </c>
      <c r="K12" s="6"/>
      <c r="L12" s="6"/>
      <c r="M12" s="6">
        <v>16.7</v>
      </c>
      <c r="N12" s="6">
        <v>20.9</v>
      </c>
      <c r="O12" s="6">
        <v>85.7</v>
      </c>
      <c r="P12" s="5">
        <v>107.2</v>
      </c>
      <c r="Q12" s="5">
        <v>9.2</v>
      </c>
      <c r="R12" s="5">
        <v>13.8</v>
      </c>
      <c r="S12" s="5">
        <v>42.4</v>
      </c>
      <c r="T12" s="5">
        <v>63.6</v>
      </c>
      <c r="U12" s="5">
        <v>10</v>
      </c>
      <c r="V12" s="5">
        <v>15</v>
      </c>
      <c r="W12" s="5">
        <v>1.24</v>
      </c>
      <c r="X12" s="5">
        <v>1.86</v>
      </c>
      <c r="Y12" s="5">
        <v>0.04</v>
      </c>
      <c r="Z12" s="5">
        <v>0.07</v>
      </c>
      <c r="AA12" s="5" t="s">
        <v>59</v>
      </c>
      <c r="AB12" s="5">
        <v>0.05</v>
      </c>
      <c r="AC12" s="5">
        <v>0</v>
      </c>
      <c r="AD12" s="5">
        <v>0</v>
      </c>
      <c r="AE12" s="5">
        <v>1.2</v>
      </c>
      <c r="AF12" s="5">
        <v>1.82</v>
      </c>
    </row>
    <row r="13" spans="1:32" ht="40.5" customHeight="1">
      <c r="A13" s="6" t="s">
        <v>125</v>
      </c>
      <c r="B13" s="7" t="s">
        <v>122</v>
      </c>
      <c r="C13" s="6">
        <v>40</v>
      </c>
      <c r="D13" s="6">
        <v>60</v>
      </c>
      <c r="E13" s="6">
        <v>2.6</v>
      </c>
      <c r="F13" s="6">
        <v>3.96</v>
      </c>
      <c r="G13" s="6"/>
      <c r="H13" s="6"/>
      <c r="I13" s="6">
        <v>0.48</v>
      </c>
      <c r="J13" s="6">
        <v>0.72</v>
      </c>
      <c r="K13" s="6"/>
      <c r="L13" s="6"/>
      <c r="M13" s="6">
        <v>1.05</v>
      </c>
      <c r="N13" s="6">
        <v>1.38</v>
      </c>
      <c r="O13" s="6">
        <v>72.4</v>
      </c>
      <c r="P13" s="5">
        <v>108.6</v>
      </c>
      <c r="Q13" s="5">
        <v>14</v>
      </c>
      <c r="R13" s="5">
        <v>21</v>
      </c>
      <c r="S13" s="5">
        <v>10</v>
      </c>
      <c r="T13" s="5">
        <v>12</v>
      </c>
      <c r="U13" s="5">
        <v>0.31</v>
      </c>
      <c r="V13" s="5">
        <v>0.63</v>
      </c>
      <c r="W13" s="5">
        <v>0.08</v>
      </c>
      <c r="X13" s="5">
        <v>1.12</v>
      </c>
      <c r="Y13" s="5">
        <v>0.02</v>
      </c>
      <c r="Z13" s="5">
        <v>0.04</v>
      </c>
      <c r="AA13" s="5">
        <v>0.07</v>
      </c>
      <c r="AB13" s="5">
        <v>0.1</v>
      </c>
      <c r="AC13" s="5">
        <v>0</v>
      </c>
      <c r="AD13" s="5">
        <v>0</v>
      </c>
      <c r="AE13" s="5">
        <v>67.2</v>
      </c>
      <c r="AF13" s="5">
        <v>75.4</v>
      </c>
    </row>
    <row r="14" spans="1:32" ht="44.25" customHeight="1">
      <c r="A14" s="6">
        <v>45</v>
      </c>
      <c r="B14" s="9" t="s">
        <v>24</v>
      </c>
      <c r="C14" s="3" t="s">
        <v>60</v>
      </c>
      <c r="D14" s="3" t="s">
        <v>61</v>
      </c>
      <c r="E14" s="3">
        <v>0.13</v>
      </c>
      <c r="F14" s="6">
        <v>0.13</v>
      </c>
      <c r="G14" s="6"/>
      <c r="H14" s="6"/>
      <c r="I14" s="6">
        <v>0.02</v>
      </c>
      <c r="J14" s="6">
        <v>0.02</v>
      </c>
      <c r="K14" s="6"/>
      <c r="L14" s="6"/>
      <c r="M14" s="6">
        <v>15.2</v>
      </c>
      <c r="N14" s="6">
        <v>15.2</v>
      </c>
      <c r="O14" s="6">
        <v>62</v>
      </c>
      <c r="P14" s="5">
        <v>62</v>
      </c>
      <c r="Q14" s="5">
        <v>14.2</v>
      </c>
      <c r="R14" s="5">
        <v>14.2</v>
      </c>
      <c r="S14" s="5">
        <v>4.4</v>
      </c>
      <c r="T14" s="5">
        <v>4.4</v>
      </c>
      <c r="U14" s="5">
        <v>2.4</v>
      </c>
      <c r="V14" s="5">
        <v>2.4</v>
      </c>
      <c r="W14" s="5">
        <v>0.36</v>
      </c>
      <c r="X14" s="5">
        <v>0.36</v>
      </c>
      <c r="Y14" s="10">
        <v>0</v>
      </c>
      <c r="Z14" s="10">
        <v>0</v>
      </c>
      <c r="AA14" s="11">
        <v>0</v>
      </c>
      <c r="AB14" s="10">
        <v>0</v>
      </c>
      <c r="AC14" s="12">
        <v>2.83</v>
      </c>
      <c r="AD14" s="12">
        <v>2.83</v>
      </c>
      <c r="AE14" s="5">
        <v>0.03</v>
      </c>
      <c r="AF14" s="5">
        <v>0.03</v>
      </c>
    </row>
    <row r="15" spans="1:32" ht="24" customHeight="1">
      <c r="A15" s="8"/>
      <c r="B15" s="13" t="s">
        <v>25</v>
      </c>
      <c r="C15" s="14"/>
      <c r="D15" s="14"/>
      <c r="E15" s="14">
        <f aca="true" t="shared" si="0" ref="E15:AF15">SUM(E8:E14)</f>
        <v>23.66</v>
      </c>
      <c r="F15" s="14">
        <f t="shared" si="0"/>
        <v>30.51</v>
      </c>
      <c r="G15" s="14">
        <f t="shared" si="0"/>
        <v>0</v>
      </c>
      <c r="H15" s="14">
        <f t="shared" si="0"/>
        <v>0</v>
      </c>
      <c r="I15" s="14">
        <f t="shared" si="0"/>
        <v>25.5</v>
      </c>
      <c r="J15" s="14">
        <f t="shared" si="0"/>
        <v>33.56</v>
      </c>
      <c r="K15" s="14">
        <f t="shared" si="0"/>
        <v>0</v>
      </c>
      <c r="L15" s="14">
        <f t="shared" si="0"/>
        <v>0</v>
      </c>
      <c r="M15" s="14">
        <f t="shared" si="0"/>
        <v>93.2</v>
      </c>
      <c r="N15" s="14">
        <f t="shared" si="0"/>
        <v>115.17999999999999</v>
      </c>
      <c r="O15" s="14">
        <f t="shared" si="0"/>
        <v>747.4</v>
      </c>
      <c r="P15" s="15">
        <f t="shared" si="0"/>
        <v>958.95</v>
      </c>
      <c r="Q15" s="15">
        <f t="shared" si="0"/>
        <v>350.65999999999997</v>
      </c>
      <c r="R15" s="15">
        <f t="shared" si="0"/>
        <v>390.8</v>
      </c>
      <c r="S15" s="15">
        <f t="shared" si="0"/>
        <v>316.65</v>
      </c>
      <c r="T15" s="15">
        <f t="shared" si="0"/>
        <v>381.86</v>
      </c>
      <c r="U15" s="15">
        <f t="shared" si="0"/>
        <v>58.48</v>
      </c>
      <c r="V15" s="15">
        <f t="shared" si="0"/>
        <v>77.09</v>
      </c>
      <c r="W15" s="15">
        <f t="shared" si="0"/>
        <v>5</v>
      </c>
      <c r="X15" s="15">
        <f t="shared" si="0"/>
        <v>8.51</v>
      </c>
      <c r="Y15" s="15">
        <f t="shared" si="0"/>
        <v>0.56</v>
      </c>
      <c r="Z15" s="15">
        <f t="shared" si="0"/>
        <v>0.49</v>
      </c>
      <c r="AA15" s="15">
        <f t="shared" si="0"/>
        <v>0.4</v>
      </c>
      <c r="AB15" s="15">
        <f t="shared" si="0"/>
        <v>0.68</v>
      </c>
      <c r="AC15" s="15">
        <f t="shared" si="0"/>
        <v>20.979999999999997</v>
      </c>
      <c r="AD15" s="15">
        <f t="shared" si="0"/>
        <v>27.04</v>
      </c>
      <c r="AE15" s="15">
        <f t="shared" si="0"/>
        <v>73.79</v>
      </c>
      <c r="AF15" s="15">
        <f t="shared" si="0"/>
        <v>84.05000000000001</v>
      </c>
    </row>
    <row r="16" spans="1:32" ht="25.5" customHeight="1">
      <c r="A16" s="78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</row>
    <row r="17" spans="1:32" ht="54" customHeight="1">
      <c r="A17" s="3">
        <v>30</v>
      </c>
      <c r="B17" s="7" t="s">
        <v>91</v>
      </c>
      <c r="C17" s="6">
        <v>200</v>
      </c>
      <c r="D17" s="6">
        <v>250</v>
      </c>
      <c r="E17" s="6">
        <v>1.68</v>
      </c>
      <c r="F17" s="6">
        <v>2.1</v>
      </c>
      <c r="G17" s="6">
        <v>0</v>
      </c>
      <c r="H17" s="6">
        <v>0</v>
      </c>
      <c r="I17" s="6">
        <v>4.09</v>
      </c>
      <c r="J17" s="6">
        <v>5.11</v>
      </c>
      <c r="K17" s="6">
        <v>5.1</v>
      </c>
      <c r="L17" s="6">
        <v>6.1</v>
      </c>
      <c r="M17" s="6">
        <v>13.27</v>
      </c>
      <c r="N17" s="6">
        <v>16.59</v>
      </c>
      <c r="O17" s="6">
        <v>96.6</v>
      </c>
      <c r="P17" s="5">
        <v>120.75</v>
      </c>
      <c r="Q17" s="5">
        <v>29.15</v>
      </c>
      <c r="R17" s="5">
        <v>35.01</v>
      </c>
      <c r="S17" s="5">
        <v>56.72</v>
      </c>
      <c r="T17" s="5">
        <v>68.13</v>
      </c>
      <c r="U17" s="5">
        <v>24.17</v>
      </c>
      <c r="V17" s="5">
        <v>29.03</v>
      </c>
      <c r="W17" s="5">
        <v>0.92</v>
      </c>
      <c r="X17" s="5">
        <v>1.11</v>
      </c>
      <c r="Y17" s="5">
        <v>0.09</v>
      </c>
      <c r="Z17" s="5">
        <v>0.11</v>
      </c>
      <c r="AA17" s="5">
        <v>0.057</v>
      </c>
      <c r="AB17" s="5">
        <v>0.069</v>
      </c>
      <c r="AC17" s="5">
        <v>8.38</v>
      </c>
      <c r="AD17" s="5">
        <v>10.06</v>
      </c>
      <c r="AE17" s="5">
        <v>0.95</v>
      </c>
      <c r="AF17" s="5">
        <v>1.19</v>
      </c>
    </row>
    <row r="18" spans="1:32" ht="37.5" customHeight="1">
      <c r="A18" s="3">
        <v>40</v>
      </c>
      <c r="B18" s="7" t="s">
        <v>88</v>
      </c>
      <c r="C18" s="3">
        <v>150</v>
      </c>
      <c r="D18" s="3">
        <v>200</v>
      </c>
      <c r="E18" s="6">
        <v>5.35</v>
      </c>
      <c r="F18" s="6">
        <v>7.14</v>
      </c>
      <c r="G18" s="6">
        <v>9.9</v>
      </c>
      <c r="H18" s="6">
        <v>19.9</v>
      </c>
      <c r="I18" s="6">
        <v>0.55</v>
      </c>
      <c r="J18" s="6">
        <v>0.74</v>
      </c>
      <c r="K18" s="6">
        <v>13.9</v>
      </c>
      <c r="L18" s="6">
        <v>27.8</v>
      </c>
      <c r="M18" s="6">
        <v>25.6</v>
      </c>
      <c r="N18" s="6">
        <v>27.6</v>
      </c>
      <c r="O18" s="6">
        <v>157.4</v>
      </c>
      <c r="P18" s="5">
        <v>209.9</v>
      </c>
      <c r="Q18" s="5">
        <v>131</v>
      </c>
      <c r="R18" s="5">
        <v>262</v>
      </c>
      <c r="S18" s="5">
        <v>78</v>
      </c>
      <c r="T18" s="5">
        <v>156</v>
      </c>
      <c r="U18" s="5">
        <v>13</v>
      </c>
      <c r="V18" s="5">
        <v>26</v>
      </c>
      <c r="W18" s="5">
        <v>0.9</v>
      </c>
      <c r="X18" s="5">
        <v>1.8</v>
      </c>
      <c r="Y18" s="5">
        <v>0.17</v>
      </c>
      <c r="Z18" s="5">
        <v>0.34</v>
      </c>
      <c r="AA18" s="5">
        <v>0.08</v>
      </c>
      <c r="AB18" s="5">
        <v>0.16</v>
      </c>
      <c r="AC18" s="5">
        <v>0</v>
      </c>
      <c r="AD18" s="5">
        <v>0</v>
      </c>
      <c r="AE18" s="5">
        <v>1.7</v>
      </c>
      <c r="AF18" s="5">
        <v>3.4</v>
      </c>
    </row>
    <row r="19" spans="1:32" ht="33.75" customHeight="1">
      <c r="A19" s="8">
        <v>92</v>
      </c>
      <c r="B19" s="7" t="s">
        <v>27</v>
      </c>
      <c r="C19" s="6">
        <v>80</v>
      </c>
      <c r="D19" s="6">
        <v>100</v>
      </c>
      <c r="E19" s="6">
        <v>2.1</v>
      </c>
      <c r="F19" s="6">
        <v>4.2</v>
      </c>
      <c r="G19" s="6">
        <v>0</v>
      </c>
      <c r="H19" s="6">
        <v>50</v>
      </c>
      <c r="I19" s="6">
        <v>60</v>
      </c>
      <c r="J19" s="6">
        <v>0.6</v>
      </c>
      <c r="K19" s="6">
        <v>0.3</v>
      </c>
      <c r="L19" s="6">
        <v>0.6</v>
      </c>
      <c r="M19" s="6">
        <v>15.6</v>
      </c>
      <c r="N19" s="6">
        <v>31.1</v>
      </c>
      <c r="O19" s="6">
        <v>37.8</v>
      </c>
      <c r="P19" s="5">
        <v>75.6</v>
      </c>
      <c r="Q19" s="5">
        <v>18</v>
      </c>
      <c r="R19" s="5">
        <v>18</v>
      </c>
      <c r="S19" s="5">
        <v>58</v>
      </c>
      <c r="T19" s="5">
        <v>58</v>
      </c>
      <c r="U19" s="5">
        <v>24</v>
      </c>
      <c r="V19" s="5">
        <v>24</v>
      </c>
      <c r="W19" s="5">
        <v>1.12</v>
      </c>
      <c r="X19" s="5">
        <v>1.12</v>
      </c>
      <c r="Y19" s="5">
        <v>0.1</v>
      </c>
      <c r="Z19" s="5">
        <v>0.1</v>
      </c>
      <c r="AA19" s="5">
        <v>0.05</v>
      </c>
      <c r="AB19" s="5">
        <v>0.05</v>
      </c>
      <c r="AC19" s="5">
        <v>0</v>
      </c>
      <c r="AD19" s="5">
        <v>0</v>
      </c>
      <c r="AE19" s="5">
        <v>1</v>
      </c>
      <c r="AF19" s="5">
        <v>1</v>
      </c>
    </row>
    <row r="20" spans="1:32" ht="37.5" customHeight="1">
      <c r="A20" s="8" t="s">
        <v>124</v>
      </c>
      <c r="B20" s="7" t="s">
        <v>123</v>
      </c>
      <c r="C20" s="6">
        <v>40</v>
      </c>
      <c r="D20" s="6">
        <v>50</v>
      </c>
      <c r="E20" s="6">
        <v>2.24</v>
      </c>
      <c r="F20" s="6">
        <v>3.07</v>
      </c>
      <c r="G20" s="6"/>
      <c r="H20" s="6"/>
      <c r="I20" s="6">
        <v>0.8</v>
      </c>
      <c r="J20" s="6">
        <v>1.07</v>
      </c>
      <c r="K20" s="6"/>
      <c r="L20" s="6"/>
      <c r="M20" s="6">
        <v>16.7</v>
      </c>
      <c r="N20" s="6">
        <v>20.9</v>
      </c>
      <c r="O20" s="6">
        <v>85.7</v>
      </c>
      <c r="P20" s="5">
        <v>107.2</v>
      </c>
      <c r="Q20" s="5">
        <v>9.2</v>
      </c>
      <c r="R20" s="5">
        <v>13.8</v>
      </c>
      <c r="S20" s="5">
        <v>42.4</v>
      </c>
      <c r="T20" s="5">
        <v>63.6</v>
      </c>
      <c r="U20" s="5">
        <v>10</v>
      </c>
      <c r="V20" s="5">
        <v>15</v>
      </c>
      <c r="W20" s="5">
        <v>1.24</v>
      </c>
      <c r="X20" s="5">
        <v>1.86</v>
      </c>
      <c r="Y20" s="5">
        <v>0.04</v>
      </c>
      <c r="Z20" s="5">
        <v>0.07</v>
      </c>
      <c r="AA20" s="5" t="s">
        <v>59</v>
      </c>
      <c r="AB20" s="5">
        <v>0.05</v>
      </c>
      <c r="AC20" s="5">
        <v>0</v>
      </c>
      <c r="AD20" s="5">
        <v>0</v>
      </c>
      <c r="AE20" s="5">
        <v>1.2</v>
      </c>
      <c r="AF20" s="5">
        <v>1.82</v>
      </c>
    </row>
    <row r="21" spans="1:32" ht="2.25" customHeight="1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1.25" customHeight="1">
      <c r="A22" s="6">
        <v>51</v>
      </c>
      <c r="B22" s="16" t="s">
        <v>90</v>
      </c>
      <c r="C22" s="6">
        <v>200</v>
      </c>
      <c r="D22" s="6">
        <v>200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20.2</v>
      </c>
      <c r="N22" s="6">
        <v>20.2</v>
      </c>
      <c r="O22" s="6">
        <v>92</v>
      </c>
      <c r="P22" s="5">
        <v>92</v>
      </c>
      <c r="Q22" s="5">
        <v>14</v>
      </c>
      <c r="R22" s="5">
        <v>14</v>
      </c>
      <c r="S22" s="5">
        <v>14</v>
      </c>
      <c r="T22" s="5">
        <v>14</v>
      </c>
      <c r="U22" s="5">
        <v>8</v>
      </c>
      <c r="V22" s="5">
        <v>8</v>
      </c>
      <c r="W22" s="5">
        <v>2.8</v>
      </c>
      <c r="X22" s="5">
        <v>2.8</v>
      </c>
      <c r="Y22" s="5">
        <v>0.022</v>
      </c>
      <c r="Z22" s="5">
        <v>0.022</v>
      </c>
      <c r="AA22" s="5">
        <v>0.022</v>
      </c>
      <c r="AB22" s="5">
        <v>0.022</v>
      </c>
      <c r="AC22" s="5">
        <v>4</v>
      </c>
      <c r="AD22" s="5">
        <v>4</v>
      </c>
      <c r="AE22" s="5">
        <v>0.2</v>
      </c>
      <c r="AF22" s="5">
        <v>0.2</v>
      </c>
    </row>
    <row r="23" spans="1:32" ht="30" customHeight="1">
      <c r="A23" s="6"/>
      <c r="B23" s="16"/>
      <c r="C23" s="6"/>
      <c r="D23" s="6"/>
      <c r="E23" s="17"/>
      <c r="F23" s="17"/>
      <c r="G23" s="6"/>
      <c r="H23" s="6"/>
      <c r="I23" s="6"/>
      <c r="J23" s="6"/>
      <c r="K23" s="6"/>
      <c r="L23" s="6"/>
      <c r="M23" s="17"/>
      <c r="N23" s="17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28.5" customHeight="1">
      <c r="A24" s="8"/>
      <c r="B24" s="13" t="s">
        <v>25</v>
      </c>
      <c r="C24" s="6"/>
      <c r="D24" s="6"/>
      <c r="E24" s="14">
        <f aca="true" t="shared" si="1" ref="E24:AF24">SUM(E17:E23)</f>
        <v>11.37</v>
      </c>
      <c r="F24" s="14">
        <f t="shared" si="1"/>
        <v>16.51</v>
      </c>
      <c r="G24" s="14">
        <f t="shared" si="1"/>
        <v>9.9</v>
      </c>
      <c r="H24" s="14">
        <f t="shared" si="1"/>
        <v>69.9</v>
      </c>
      <c r="I24" s="14">
        <f t="shared" si="1"/>
        <v>65.44</v>
      </c>
      <c r="J24" s="14">
        <f t="shared" si="1"/>
        <v>7.5200000000000005</v>
      </c>
      <c r="K24" s="14">
        <f t="shared" si="1"/>
        <v>19.3</v>
      </c>
      <c r="L24" s="14">
        <f t="shared" si="1"/>
        <v>34.5</v>
      </c>
      <c r="M24" s="18">
        <f t="shared" si="1"/>
        <v>91.37</v>
      </c>
      <c r="N24" s="14">
        <f t="shared" si="1"/>
        <v>116.39</v>
      </c>
      <c r="O24" s="14">
        <f t="shared" si="1"/>
        <v>469.5</v>
      </c>
      <c r="P24" s="15">
        <f t="shared" si="1"/>
        <v>605.45</v>
      </c>
      <c r="Q24" s="15">
        <f t="shared" si="1"/>
        <v>201.35</v>
      </c>
      <c r="R24" s="19">
        <f t="shared" si="1"/>
        <v>342.81</v>
      </c>
      <c r="S24" s="15">
        <f t="shared" si="1"/>
        <v>249.12</v>
      </c>
      <c r="T24" s="18">
        <f t="shared" si="1"/>
        <v>359.73</v>
      </c>
      <c r="U24" s="15">
        <f t="shared" si="1"/>
        <v>79.17</v>
      </c>
      <c r="V24" s="15">
        <f t="shared" si="1"/>
        <v>102.03</v>
      </c>
      <c r="W24" s="15">
        <f t="shared" si="1"/>
        <v>6.98</v>
      </c>
      <c r="X24" s="15">
        <f t="shared" si="1"/>
        <v>8.690000000000001</v>
      </c>
      <c r="Y24" s="15">
        <f t="shared" si="1"/>
        <v>0.422</v>
      </c>
      <c r="Z24" s="15">
        <f t="shared" si="1"/>
        <v>0.6420000000000001</v>
      </c>
      <c r="AA24" s="15">
        <f t="shared" si="1"/>
        <v>0.209</v>
      </c>
      <c r="AB24" s="15">
        <f t="shared" si="1"/>
        <v>0.35100000000000003</v>
      </c>
      <c r="AC24" s="15">
        <f t="shared" si="1"/>
        <v>12.38</v>
      </c>
      <c r="AD24" s="15">
        <f t="shared" si="1"/>
        <v>14.06</v>
      </c>
      <c r="AE24" s="19">
        <f t="shared" si="1"/>
        <v>5.05</v>
      </c>
      <c r="AF24" s="15">
        <f t="shared" si="1"/>
        <v>7.61</v>
      </c>
    </row>
    <row r="25" spans="1:32" ht="35.25" customHeight="1">
      <c r="A25" s="63"/>
      <c r="B25" s="64" t="s">
        <v>29</v>
      </c>
      <c r="C25" s="65"/>
      <c r="D25" s="65"/>
      <c r="E25" s="66">
        <f>E15+E24</f>
        <v>35.03</v>
      </c>
      <c r="F25" s="66">
        <f>F15+F24</f>
        <v>47.02</v>
      </c>
      <c r="G25" s="66">
        <f>F15+F24</f>
        <v>47.02</v>
      </c>
      <c r="H25" s="66">
        <f aca="true" t="shared" si="2" ref="H25:T25">H15+H24</f>
        <v>69.9</v>
      </c>
      <c r="I25" s="66">
        <f t="shared" si="2"/>
        <v>90.94</v>
      </c>
      <c r="J25" s="66">
        <f t="shared" si="2"/>
        <v>41.080000000000005</v>
      </c>
      <c r="K25" s="66">
        <f t="shared" si="2"/>
        <v>19.3</v>
      </c>
      <c r="L25" s="66">
        <f t="shared" si="2"/>
        <v>34.5</v>
      </c>
      <c r="M25" s="67">
        <f t="shared" si="2"/>
        <v>184.57</v>
      </c>
      <c r="N25" s="66">
        <f t="shared" si="2"/>
        <v>231.57</v>
      </c>
      <c r="O25" s="66">
        <f t="shared" si="2"/>
        <v>1216.9</v>
      </c>
      <c r="P25" s="68">
        <f t="shared" si="2"/>
        <v>1564.4</v>
      </c>
      <c r="Q25" s="68">
        <f t="shared" si="2"/>
        <v>552.01</v>
      </c>
      <c r="R25" s="69">
        <f t="shared" si="2"/>
        <v>733.61</v>
      </c>
      <c r="S25" s="68">
        <f t="shared" si="2"/>
        <v>565.77</v>
      </c>
      <c r="T25" s="67">
        <f t="shared" si="2"/>
        <v>741.59</v>
      </c>
      <c r="U25" s="68">
        <f>U15</f>
        <v>58.48</v>
      </c>
      <c r="V25" s="68">
        <f aca="true" t="shared" si="3" ref="V25:AF25">V15+V24</f>
        <v>179.12</v>
      </c>
      <c r="W25" s="68">
        <f t="shared" si="3"/>
        <v>11.98</v>
      </c>
      <c r="X25" s="68">
        <f t="shared" si="3"/>
        <v>17.200000000000003</v>
      </c>
      <c r="Y25" s="68">
        <f t="shared" si="3"/>
        <v>0.982</v>
      </c>
      <c r="Z25" s="68">
        <f t="shared" si="3"/>
        <v>1.1320000000000001</v>
      </c>
      <c r="AA25" s="68">
        <f t="shared" si="3"/>
        <v>0.609</v>
      </c>
      <c r="AB25" s="68">
        <f t="shared" si="3"/>
        <v>1.0310000000000001</v>
      </c>
      <c r="AC25" s="68">
        <f t="shared" si="3"/>
        <v>33.36</v>
      </c>
      <c r="AD25" s="68">
        <f t="shared" si="3"/>
        <v>41.1</v>
      </c>
      <c r="AE25" s="69">
        <f t="shared" si="3"/>
        <v>78.84</v>
      </c>
      <c r="AF25" s="68">
        <f t="shared" si="3"/>
        <v>91.66000000000001</v>
      </c>
    </row>
    <row r="26" spans="1:32" ht="223.5" customHeight="1">
      <c r="A26" s="46"/>
      <c r="B26" s="60"/>
      <c r="C26" s="61"/>
      <c r="D26" s="61"/>
      <c r="E26" s="46"/>
      <c r="F26" s="46"/>
      <c r="G26" s="46"/>
      <c r="H26" s="46"/>
      <c r="I26" s="46"/>
      <c r="J26" s="46"/>
      <c r="K26" s="46"/>
      <c r="L26" s="74" t="s">
        <v>72</v>
      </c>
      <c r="M26" s="75"/>
      <c r="N26" s="75"/>
      <c r="O26" s="46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ht="27.75" customHeight="1" hidden="1">
      <c r="A27" s="83" t="s">
        <v>65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ht="27.75" customHeight="1">
      <c r="A28" s="78" t="s">
        <v>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31.5" customHeight="1">
      <c r="A29" s="79" t="s">
        <v>1</v>
      </c>
      <c r="B29" s="80" t="s">
        <v>2</v>
      </c>
      <c r="C29" s="79" t="s">
        <v>3</v>
      </c>
      <c r="D29" s="79"/>
      <c r="E29" s="79" t="s">
        <v>4</v>
      </c>
      <c r="F29" s="79"/>
      <c r="G29" s="79"/>
      <c r="H29" s="79"/>
      <c r="I29" s="79"/>
      <c r="J29" s="79"/>
      <c r="K29" s="79"/>
      <c r="L29" s="79"/>
      <c r="M29" s="79"/>
      <c r="N29" s="79"/>
      <c r="O29" s="79" t="s">
        <v>30</v>
      </c>
      <c r="P29" s="79"/>
      <c r="Q29" s="80" t="s">
        <v>6</v>
      </c>
      <c r="R29" s="80"/>
      <c r="S29" s="80"/>
      <c r="T29" s="80"/>
      <c r="U29" s="80"/>
      <c r="V29" s="80"/>
      <c r="W29" s="80"/>
      <c r="X29" s="80"/>
      <c r="Y29" s="81" t="s">
        <v>7</v>
      </c>
      <c r="Z29" s="81"/>
      <c r="AA29" s="81"/>
      <c r="AB29" s="81"/>
      <c r="AC29" s="81"/>
      <c r="AD29" s="81"/>
      <c r="AE29" s="81"/>
      <c r="AF29" s="81"/>
    </row>
    <row r="30" spans="1:32" ht="15" customHeight="1">
      <c r="A30" s="79"/>
      <c r="B30" s="80"/>
      <c r="C30" s="79" t="s">
        <v>83</v>
      </c>
      <c r="D30" s="79" t="s">
        <v>84</v>
      </c>
      <c r="E30" s="82" t="s">
        <v>8</v>
      </c>
      <c r="F30" s="82"/>
      <c r="G30" s="82"/>
      <c r="H30" s="82"/>
      <c r="I30" s="82" t="s">
        <v>9</v>
      </c>
      <c r="J30" s="82"/>
      <c r="K30" s="82"/>
      <c r="L30" s="82"/>
      <c r="M30" s="79" t="s">
        <v>10</v>
      </c>
      <c r="N30" s="79"/>
      <c r="O30" s="79" t="s">
        <v>83</v>
      </c>
      <c r="P30" s="80" t="s">
        <v>85</v>
      </c>
      <c r="Q30" s="81" t="s">
        <v>11</v>
      </c>
      <c r="R30" s="81"/>
      <c r="S30" s="81" t="s">
        <v>12</v>
      </c>
      <c r="T30" s="81"/>
      <c r="U30" s="81" t="s">
        <v>13</v>
      </c>
      <c r="V30" s="81"/>
      <c r="W30" s="81" t="s">
        <v>14</v>
      </c>
      <c r="X30" s="81"/>
      <c r="Y30" s="81" t="s">
        <v>15</v>
      </c>
      <c r="Z30" s="81"/>
      <c r="AA30" s="81" t="s">
        <v>16</v>
      </c>
      <c r="AB30" s="81"/>
      <c r="AC30" s="81" t="s">
        <v>17</v>
      </c>
      <c r="AD30" s="81"/>
      <c r="AE30" s="81" t="s">
        <v>18</v>
      </c>
      <c r="AF30" s="81"/>
    </row>
    <row r="31" spans="1:32" ht="16.5" customHeight="1">
      <c r="A31" s="79"/>
      <c r="B31" s="80"/>
      <c r="C31" s="79"/>
      <c r="D31" s="79"/>
      <c r="E31" s="82" t="s">
        <v>19</v>
      </c>
      <c r="F31" s="82"/>
      <c r="G31" s="79"/>
      <c r="H31" s="79"/>
      <c r="I31" s="82" t="s">
        <v>19</v>
      </c>
      <c r="J31" s="82"/>
      <c r="K31" s="79"/>
      <c r="L31" s="79"/>
      <c r="M31" s="79"/>
      <c r="N31" s="79"/>
      <c r="O31" s="79"/>
      <c r="P31" s="80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32" ht="30" customHeight="1">
      <c r="A32" s="79"/>
      <c r="B32" s="80"/>
      <c r="C32" s="79"/>
      <c r="D32" s="79"/>
      <c r="E32" s="3" t="s">
        <v>81</v>
      </c>
      <c r="F32" s="3" t="s">
        <v>82</v>
      </c>
      <c r="G32" s="3"/>
      <c r="H32" s="3" t="s">
        <v>23</v>
      </c>
      <c r="I32" s="3" t="s">
        <v>81</v>
      </c>
      <c r="J32" s="3" t="s">
        <v>82</v>
      </c>
      <c r="K32" s="3" t="s">
        <v>22</v>
      </c>
      <c r="L32" s="3"/>
      <c r="M32" s="3" t="s">
        <v>81</v>
      </c>
      <c r="N32" s="3" t="s">
        <v>82</v>
      </c>
      <c r="O32" s="79"/>
      <c r="P32" s="80"/>
      <c r="Q32" s="3" t="s">
        <v>81</v>
      </c>
      <c r="R32" s="3" t="s">
        <v>82</v>
      </c>
      <c r="S32" s="3" t="s">
        <v>81</v>
      </c>
      <c r="T32" s="3" t="s">
        <v>82</v>
      </c>
      <c r="U32" s="3" t="s">
        <v>81</v>
      </c>
      <c r="V32" s="3" t="s">
        <v>82</v>
      </c>
      <c r="W32" s="3" t="s">
        <v>81</v>
      </c>
      <c r="X32" s="3" t="s">
        <v>82</v>
      </c>
      <c r="Y32" s="3" t="s">
        <v>81</v>
      </c>
      <c r="Z32" s="3" t="s">
        <v>82</v>
      </c>
      <c r="AA32" s="3" t="s">
        <v>81</v>
      </c>
      <c r="AB32" s="3" t="s">
        <v>82</v>
      </c>
      <c r="AC32" s="3" t="s">
        <v>81</v>
      </c>
      <c r="AD32" s="3" t="s">
        <v>82</v>
      </c>
      <c r="AE32" s="3" t="s">
        <v>81</v>
      </c>
      <c r="AF32" s="3" t="s">
        <v>82</v>
      </c>
    </row>
    <row r="33" spans="1:32" ht="21.75" customHeight="1">
      <c r="A33" s="6"/>
      <c r="B33" s="9" t="s">
        <v>128</v>
      </c>
      <c r="C33" s="3">
        <v>40</v>
      </c>
      <c r="D33" s="3">
        <v>40</v>
      </c>
      <c r="E33" s="3">
        <v>2.88</v>
      </c>
      <c r="F33" s="6">
        <v>2.88</v>
      </c>
      <c r="G33" s="6"/>
      <c r="H33" s="6">
        <v>1.4</v>
      </c>
      <c r="I33" s="6">
        <v>9.24</v>
      </c>
      <c r="J33" s="6">
        <v>9.24</v>
      </c>
      <c r="K33" s="6">
        <v>0.8</v>
      </c>
      <c r="L33" s="6"/>
      <c r="M33" s="6">
        <v>23.52</v>
      </c>
      <c r="N33" s="6">
        <v>23.52</v>
      </c>
      <c r="O33" s="6">
        <v>191.2</v>
      </c>
      <c r="P33" s="5">
        <v>191.2</v>
      </c>
      <c r="Q33" s="5">
        <v>33</v>
      </c>
      <c r="R33" s="5">
        <v>66</v>
      </c>
      <c r="S33" s="5">
        <v>25</v>
      </c>
      <c r="T33" s="5">
        <v>50</v>
      </c>
      <c r="U33" s="5">
        <v>6</v>
      </c>
      <c r="V33" s="5">
        <v>12</v>
      </c>
      <c r="W33" s="5">
        <v>0.4</v>
      </c>
      <c r="X33" s="5">
        <v>0.8</v>
      </c>
      <c r="Y33" s="10">
        <v>0.01</v>
      </c>
      <c r="Z33" s="10">
        <v>0.02</v>
      </c>
      <c r="AA33" s="11">
        <v>0.04</v>
      </c>
      <c r="AB33" s="10">
        <v>0.08</v>
      </c>
      <c r="AC33" s="12">
        <v>0.3</v>
      </c>
      <c r="AD33" s="12">
        <v>0.6</v>
      </c>
      <c r="AE33" s="5">
        <v>0</v>
      </c>
      <c r="AF33" s="5">
        <v>0</v>
      </c>
    </row>
    <row r="34" spans="1:32" ht="38.25" customHeight="1">
      <c r="A34" s="3">
        <v>175</v>
      </c>
      <c r="B34" s="7" t="s">
        <v>95</v>
      </c>
      <c r="C34" s="3">
        <v>200</v>
      </c>
      <c r="D34" s="3">
        <v>250</v>
      </c>
      <c r="E34" s="6">
        <v>5.82</v>
      </c>
      <c r="F34" s="6">
        <v>7.7</v>
      </c>
      <c r="G34" s="6"/>
      <c r="H34" s="6">
        <v>4.07</v>
      </c>
      <c r="I34" s="6">
        <v>7.5</v>
      </c>
      <c r="J34" s="6">
        <v>10</v>
      </c>
      <c r="K34" s="6">
        <v>23</v>
      </c>
      <c r="L34" s="6"/>
      <c r="M34" s="6">
        <v>64.5</v>
      </c>
      <c r="N34" s="6">
        <v>68.9</v>
      </c>
      <c r="O34" s="6">
        <v>235.6</v>
      </c>
      <c r="P34" s="5">
        <v>308.6</v>
      </c>
      <c r="Q34" s="5">
        <v>135</v>
      </c>
      <c r="R34" s="5">
        <v>135</v>
      </c>
      <c r="S34" s="5">
        <v>200</v>
      </c>
      <c r="T34" s="5">
        <v>200</v>
      </c>
      <c r="U34" s="5">
        <v>23</v>
      </c>
      <c r="V34" s="5">
        <v>23</v>
      </c>
      <c r="W34" s="5">
        <v>0.4</v>
      </c>
      <c r="X34" s="5">
        <v>0.4</v>
      </c>
      <c r="Y34" s="5">
        <v>0.03</v>
      </c>
      <c r="Z34" s="5">
        <v>0.03</v>
      </c>
      <c r="AA34" s="5">
        <v>0.3</v>
      </c>
      <c r="AB34" s="5">
        <v>0.3</v>
      </c>
      <c r="AC34" s="5">
        <v>0.5</v>
      </c>
      <c r="AD34" s="5">
        <v>0.5</v>
      </c>
      <c r="AE34" s="5" t="s">
        <v>31</v>
      </c>
      <c r="AF34" s="5">
        <v>1.5</v>
      </c>
    </row>
    <row r="35" spans="1:32" ht="31.5" customHeight="1">
      <c r="A35" s="6">
        <v>45</v>
      </c>
      <c r="B35" s="9" t="s">
        <v>24</v>
      </c>
      <c r="C35" s="3" t="s">
        <v>60</v>
      </c>
      <c r="D35" s="3" t="s">
        <v>61</v>
      </c>
      <c r="E35" s="3">
        <v>0.13</v>
      </c>
      <c r="F35" s="6">
        <v>0.13</v>
      </c>
      <c r="G35" s="6"/>
      <c r="H35" s="6">
        <v>0</v>
      </c>
      <c r="I35" s="6">
        <v>0.02</v>
      </c>
      <c r="J35" s="6">
        <v>0.02</v>
      </c>
      <c r="K35" s="6">
        <v>0.02</v>
      </c>
      <c r="L35" s="6"/>
      <c r="M35" s="6">
        <v>15.2</v>
      </c>
      <c r="N35" s="6">
        <v>15.2</v>
      </c>
      <c r="O35" s="6">
        <v>62</v>
      </c>
      <c r="P35" s="5">
        <v>62</v>
      </c>
      <c r="Q35" s="5">
        <v>14.2</v>
      </c>
      <c r="R35" s="5">
        <v>14.2</v>
      </c>
      <c r="S35" s="5">
        <v>4.4</v>
      </c>
      <c r="T35" s="5">
        <v>4.4</v>
      </c>
      <c r="U35" s="5">
        <v>2.4</v>
      </c>
      <c r="V35" s="5">
        <v>2.4</v>
      </c>
      <c r="W35" s="5">
        <v>0.36</v>
      </c>
      <c r="X35" s="5">
        <v>0.36</v>
      </c>
      <c r="Y35" s="10">
        <v>0</v>
      </c>
      <c r="Z35" s="10">
        <v>0</v>
      </c>
      <c r="AA35" s="11">
        <v>0</v>
      </c>
      <c r="AB35" s="10">
        <v>0</v>
      </c>
      <c r="AC35" s="12">
        <v>2.83</v>
      </c>
      <c r="AD35" s="12">
        <v>2.83</v>
      </c>
      <c r="AE35" s="5">
        <v>0.03</v>
      </c>
      <c r="AF35" s="5">
        <v>0.03</v>
      </c>
    </row>
    <row r="36" spans="1:32" ht="36" customHeight="1">
      <c r="A36" s="8">
        <v>1</v>
      </c>
      <c r="B36" s="7" t="s">
        <v>123</v>
      </c>
      <c r="C36" s="6">
        <v>35</v>
      </c>
      <c r="D36" s="6">
        <v>70</v>
      </c>
      <c r="E36" s="6">
        <v>2.24</v>
      </c>
      <c r="F36" s="6">
        <v>3.36</v>
      </c>
      <c r="G36" s="6"/>
      <c r="H36" s="6">
        <v>0</v>
      </c>
      <c r="I36" s="6">
        <v>0.44</v>
      </c>
      <c r="J36" s="6">
        <v>0.66</v>
      </c>
      <c r="K36" s="6">
        <v>0.44</v>
      </c>
      <c r="L36" s="6"/>
      <c r="M36" s="6">
        <v>19.76</v>
      </c>
      <c r="N36" s="6">
        <v>29.64</v>
      </c>
      <c r="O36" s="6">
        <v>91.96</v>
      </c>
      <c r="P36" s="5">
        <v>183.92</v>
      </c>
      <c r="Q36" s="5">
        <v>9.2</v>
      </c>
      <c r="R36" s="5">
        <v>13.8</v>
      </c>
      <c r="S36" s="5">
        <v>42.4</v>
      </c>
      <c r="T36" s="5">
        <v>63.6</v>
      </c>
      <c r="U36" s="5">
        <v>10</v>
      </c>
      <c r="V36" s="5">
        <v>15</v>
      </c>
      <c r="W36" s="5">
        <v>1.24</v>
      </c>
      <c r="X36" s="5">
        <v>1.86</v>
      </c>
      <c r="Y36" s="5">
        <v>0.04</v>
      </c>
      <c r="Z36" s="5">
        <v>0.07</v>
      </c>
      <c r="AA36" s="5" t="s">
        <v>59</v>
      </c>
      <c r="AB36" s="5">
        <v>0.05</v>
      </c>
      <c r="AC36" s="5">
        <v>0</v>
      </c>
      <c r="AD36" s="5">
        <v>0</v>
      </c>
      <c r="AE36" s="5">
        <v>1.2</v>
      </c>
      <c r="AF36" s="5">
        <v>1.82</v>
      </c>
    </row>
    <row r="37" spans="1:32" ht="4.5" customHeight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  <c r="AA37" s="11"/>
      <c r="AB37" s="5"/>
      <c r="AC37" s="5"/>
      <c r="AD37" s="5"/>
      <c r="AE37" s="5"/>
      <c r="AF37" s="5"/>
    </row>
    <row r="38" spans="1:32" ht="18.75" customHeight="1">
      <c r="A38" s="6" t="s">
        <v>125</v>
      </c>
      <c r="B38" s="7" t="s">
        <v>122</v>
      </c>
      <c r="C38" s="6">
        <v>40</v>
      </c>
      <c r="D38" s="6">
        <v>60</v>
      </c>
      <c r="E38" s="6">
        <v>2.6</v>
      </c>
      <c r="F38" s="6">
        <v>3.96</v>
      </c>
      <c r="G38" s="6"/>
      <c r="H38" s="6"/>
      <c r="I38" s="6">
        <v>0.48</v>
      </c>
      <c r="J38" s="6">
        <v>0.72</v>
      </c>
      <c r="K38" s="6"/>
      <c r="L38" s="6"/>
      <c r="M38" s="6">
        <v>1.05</v>
      </c>
      <c r="N38" s="6">
        <v>1.38</v>
      </c>
      <c r="O38" s="6">
        <v>72.4</v>
      </c>
      <c r="P38" s="5">
        <v>108.6</v>
      </c>
      <c r="Q38" s="5">
        <v>14</v>
      </c>
      <c r="R38" s="5">
        <v>21</v>
      </c>
      <c r="S38" s="5">
        <v>10</v>
      </c>
      <c r="T38" s="5">
        <v>12</v>
      </c>
      <c r="U38" s="5">
        <v>0.31</v>
      </c>
      <c r="V38" s="5">
        <v>0.63</v>
      </c>
      <c r="W38" s="5">
        <v>0.08</v>
      </c>
      <c r="X38" s="5">
        <v>1.12</v>
      </c>
      <c r="Y38" s="5">
        <v>0.02</v>
      </c>
      <c r="Z38" s="5">
        <v>0.04</v>
      </c>
      <c r="AA38" s="5">
        <v>0.07</v>
      </c>
      <c r="AB38" s="5">
        <v>0.1</v>
      </c>
      <c r="AC38" s="5">
        <v>0</v>
      </c>
      <c r="AD38" s="5">
        <v>0</v>
      </c>
      <c r="AE38" s="5">
        <v>67.2</v>
      </c>
      <c r="AF38" s="5">
        <v>75.4</v>
      </c>
    </row>
    <row r="39" spans="1:32" ht="27" customHeight="1">
      <c r="A39" s="6">
        <v>338</v>
      </c>
      <c r="B39" s="7" t="s">
        <v>129</v>
      </c>
      <c r="C39" s="6">
        <v>0.15</v>
      </c>
      <c r="D39" s="6">
        <v>0.15</v>
      </c>
      <c r="E39" s="6">
        <v>0.6</v>
      </c>
      <c r="F39" s="6">
        <v>0.6</v>
      </c>
      <c r="G39" s="6"/>
      <c r="H39" s="6">
        <v>0</v>
      </c>
      <c r="I39" s="6">
        <v>0.6</v>
      </c>
      <c r="J39" s="6">
        <v>0.6</v>
      </c>
      <c r="K39" s="6">
        <v>0.4</v>
      </c>
      <c r="L39" s="6"/>
      <c r="M39" s="6">
        <v>14.7</v>
      </c>
      <c r="N39" s="6">
        <v>14.7</v>
      </c>
      <c r="O39" s="6">
        <v>70.3</v>
      </c>
      <c r="P39" s="5">
        <v>70.3</v>
      </c>
      <c r="Q39" s="5">
        <v>19</v>
      </c>
      <c r="R39" s="5">
        <v>19</v>
      </c>
      <c r="S39" s="5">
        <v>16</v>
      </c>
      <c r="T39" s="5">
        <v>16</v>
      </c>
      <c r="U39" s="5">
        <v>12</v>
      </c>
      <c r="V39" s="5">
        <v>12</v>
      </c>
      <c r="W39" s="5">
        <v>2.3</v>
      </c>
      <c r="X39" s="5">
        <v>2.3</v>
      </c>
      <c r="Y39" s="5">
        <v>0.02</v>
      </c>
      <c r="Z39" s="5">
        <v>0.02</v>
      </c>
      <c r="AA39" s="5">
        <v>0.03</v>
      </c>
      <c r="AB39" s="5">
        <v>0.03</v>
      </c>
      <c r="AC39" s="5">
        <v>5</v>
      </c>
      <c r="AD39" s="5">
        <v>5</v>
      </c>
      <c r="AE39" s="5">
        <v>0.1</v>
      </c>
      <c r="AF39" s="5">
        <v>0.1</v>
      </c>
    </row>
    <row r="40" spans="1:32" ht="30" customHeight="1">
      <c r="A40" s="8"/>
      <c r="B40" s="13" t="s">
        <v>25</v>
      </c>
      <c r="C40" s="14"/>
      <c r="D40" s="14"/>
      <c r="E40" s="14">
        <f aca="true" t="shared" si="4" ref="E40:AF40">SUM(E33:E39)</f>
        <v>14.27</v>
      </c>
      <c r="F40" s="14">
        <f t="shared" si="4"/>
        <v>18.630000000000003</v>
      </c>
      <c r="G40" s="18">
        <f t="shared" si="4"/>
        <v>0</v>
      </c>
      <c r="H40" s="14">
        <f t="shared" si="4"/>
        <v>5.470000000000001</v>
      </c>
      <c r="I40" s="14">
        <f t="shared" si="4"/>
        <v>18.280000000000005</v>
      </c>
      <c r="J40" s="14">
        <f t="shared" si="4"/>
        <v>21.240000000000002</v>
      </c>
      <c r="K40" s="14">
        <f t="shared" si="4"/>
        <v>24.66</v>
      </c>
      <c r="L40" s="18">
        <f t="shared" si="4"/>
        <v>0</v>
      </c>
      <c r="M40" s="14">
        <f t="shared" si="4"/>
        <v>138.73</v>
      </c>
      <c r="N40" s="14">
        <f t="shared" si="4"/>
        <v>153.33999999999997</v>
      </c>
      <c r="O40" s="14">
        <f t="shared" si="4"/>
        <v>723.4599999999999</v>
      </c>
      <c r="P40" s="15">
        <f t="shared" si="4"/>
        <v>924.6199999999999</v>
      </c>
      <c r="Q40" s="15">
        <f t="shared" si="4"/>
        <v>224.39999999999998</v>
      </c>
      <c r="R40" s="19">
        <f t="shared" si="4"/>
        <v>269</v>
      </c>
      <c r="S40" s="15">
        <f t="shared" si="4"/>
        <v>297.8</v>
      </c>
      <c r="T40" s="15">
        <f t="shared" si="4"/>
        <v>346</v>
      </c>
      <c r="U40" s="15">
        <f t="shared" si="4"/>
        <v>53.71</v>
      </c>
      <c r="V40" s="19">
        <f t="shared" si="4"/>
        <v>65.03</v>
      </c>
      <c r="W40" s="15">
        <f t="shared" si="4"/>
        <v>4.78</v>
      </c>
      <c r="X40" s="15">
        <f t="shared" si="4"/>
        <v>6.84</v>
      </c>
      <c r="Y40" s="15">
        <f t="shared" si="4"/>
        <v>0.12000000000000001</v>
      </c>
      <c r="Z40" s="15">
        <f t="shared" si="4"/>
        <v>0.18</v>
      </c>
      <c r="AA40" s="15">
        <f t="shared" si="4"/>
        <v>0.43999999999999995</v>
      </c>
      <c r="AB40" s="15">
        <f t="shared" si="4"/>
        <v>0.56</v>
      </c>
      <c r="AC40" s="15">
        <f t="shared" si="4"/>
        <v>8.629999999999999</v>
      </c>
      <c r="AD40" s="15">
        <f t="shared" si="4"/>
        <v>8.93</v>
      </c>
      <c r="AE40" s="15">
        <f t="shared" si="4"/>
        <v>68.53</v>
      </c>
      <c r="AF40" s="15">
        <f t="shared" si="4"/>
        <v>78.85</v>
      </c>
    </row>
    <row r="41" spans="1:32" ht="25.5" customHeight="1">
      <c r="A41" s="78" t="s">
        <v>26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36" customHeight="1">
      <c r="A42" s="3">
        <v>29</v>
      </c>
      <c r="B42" s="7" t="s">
        <v>100</v>
      </c>
      <c r="C42" s="6">
        <v>200</v>
      </c>
      <c r="D42" s="6">
        <v>250</v>
      </c>
      <c r="E42" s="6">
        <v>1.4</v>
      </c>
      <c r="F42" s="6">
        <v>1.75</v>
      </c>
      <c r="G42" s="6">
        <v>1.4</v>
      </c>
      <c r="H42" s="6">
        <v>2.1</v>
      </c>
      <c r="I42" s="6">
        <v>3.91</v>
      </c>
      <c r="J42" s="6">
        <v>4.89</v>
      </c>
      <c r="K42" s="6">
        <v>4.1</v>
      </c>
      <c r="L42" s="6">
        <v>6.1</v>
      </c>
      <c r="M42" s="6">
        <v>6.79</v>
      </c>
      <c r="N42" s="6">
        <v>8.49</v>
      </c>
      <c r="O42" s="6">
        <v>67.8</v>
      </c>
      <c r="P42" s="5">
        <v>84.75</v>
      </c>
      <c r="Q42" s="5">
        <v>39</v>
      </c>
      <c r="R42" s="5">
        <v>59</v>
      </c>
      <c r="S42" s="5">
        <v>38</v>
      </c>
      <c r="T42" s="5">
        <v>57</v>
      </c>
      <c r="U42" s="5">
        <v>16</v>
      </c>
      <c r="V42" s="5">
        <v>24</v>
      </c>
      <c r="W42" s="5">
        <v>0.7</v>
      </c>
      <c r="X42" s="5">
        <v>1.1</v>
      </c>
      <c r="Y42" s="5">
        <v>0.04</v>
      </c>
      <c r="Z42" s="5">
        <v>0.06</v>
      </c>
      <c r="AA42" s="5">
        <v>0.06</v>
      </c>
      <c r="AB42" s="5">
        <v>0.09</v>
      </c>
      <c r="AC42" s="5">
        <v>12.9</v>
      </c>
      <c r="AD42" s="5">
        <v>19.4</v>
      </c>
      <c r="AE42" s="5">
        <v>0.3</v>
      </c>
      <c r="AF42" s="5">
        <v>0.5</v>
      </c>
    </row>
    <row r="43" spans="1:32" ht="36" customHeight="1">
      <c r="A43" s="6">
        <v>35</v>
      </c>
      <c r="B43" s="7" t="s">
        <v>93</v>
      </c>
      <c r="C43" s="6">
        <v>210</v>
      </c>
      <c r="D43" s="6">
        <v>260</v>
      </c>
      <c r="E43" s="21">
        <v>20.3</v>
      </c>
      <c r="F43" s="21">
        <v>25.38</v>
      </c>
      <c r="G43" s="21">
        <v>14.17</v>
      </c>
      <c r="H43" s="21">
        <v>17.74</v>
      </c>
      <c r="I43" s="21">
        <v>17</v>
      </c>
      <c r="J43" s="21">
        <v>21.25</v>
      </c>
      <c r="K43" s="21">
        <v>0.49</v>
      </c>
      <c r="L43" s="21">
        <v>0.67</v>
      </c>
      <c r="M43" s="21">
        <v>35.69</v>
      </c>
      <c r="N43" s="21">
        <v>44.61</v>
      </c>
      <c r="O43" s="21">
        <v>377</v>
      </c>
      <c r="P43" s="22">
        <v>471.25</v>
      </c>
      <c r="Q43" s="22">
        <v>28.5</v>
      </c>
      <c r="R43" s="22">
        <v>35.59</v>
      </c>
      <c r="S43" s="21">
        <v>135.2</v>
      </c>
      <c r="T43" s="21">
        <v>155.3</v>
      </c>
      <c r="U43" s="22">
        <v>14.4</v>
      </c>
      <c r="V43" s="22">
        <v>14.4</v>
      </c>
      <c r="W43" s="22">
        <v>1.5</v>
      </c>
      <c r="X43" s="22">
        <v>1.9</v>
      </c>
      <c r="Y43" s="22">
        <v>0.06</v>
      </c>
      <c r="Z43" s="22">
        <v>0.07</v>
      </c>
      <c r="AA43" s="22">
        <v>0.01</v>
      </c>
      <c r="AB43" s="22">
        <v>0.02</v>
      </c>
      <c r="AC43" s="22">
        <v>1.5</v>
      </c>
      <c r="AD43" s="22">
        <v>1.67</v>
      </c>
      <c r="AE43" s="22">
        <v>1.6</v>
      </c>
      <c r="AF43" s="22">
        <v>1.93</v>
      </c>
    </row>
    <row r="44" spans="1:32" ht="36" customHeight="1">
      <c r="A44" s="6">
        <v>8</v>
      </c>
      <c r="B44" s="16" t="s">
        <v>90</v>
      </c>
      <c r="C44" s="6">
        <v>200</v>
      </c>
      <c r="D44" s="6">
        <v>200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20.2</v>
      </c>
      <c r="N44" s="6">
        <v>20.2</v>
      </c>
      <c r="O44" s="6">
        <v>92</v>
      </c>
      <c r="P44" s="5">
        <v>92</v>
      </c>
      <c r="Q44" s="5">
        <v>14</v>
      </c>
      <c r="R44" s="5">
        <v>14</v>
      </c>
      <c r="S44" s="5">
        <v>14</v>
      </c>
      <c r="T44" s="5">
        <v>14</v>
      </c>
      <c r="U44" s="5">
        <v>8</v>
      </c>
      <c r="V44" s="5">
        <v>8</v>
      </c>
      <c r="W44" s="5">
        <v>2.8</v>
      </c>
      <c r="X44" s="5">
        <v>2.8</v>
      </c>
      <c r="Y44" s="5">
        <v>0.022</v>
      </c>
      <c r="Z44" s="5">
        <v>0.022</v>
      </c>
      <c r="AA44" s="5">
        <v>0.022</v>
      </c>
      <c r="AB44" s="5">
        <v>0.022</v>
      </c>
      <c r="AC44" s="5">
        <v>4</v>
      </c>
      <c r="AD44" s="5">
        <v>4</v>
      </c>
      <c r="AE44" s="5">
        <v>0.2</v>
      </c>
      <c r="AF44" s="5">
        <v>0.2</v>
      </c>
    </row>
    <row r="45" spans="1:32" ht="36" customHeight="1">
      <c r="A45" s="8" t="s">
        <v>124</v>
      </c>
      <c r="B45" s="7" t="s">
        <v>123</v>
      </c>
      <c r="C45" s="6">
        <v>40</v>
      </c>
      <c r="D45" s="6">
        <v>50</v>
      </c>
      <c r="E45" s="6">
        <v>2.24</v>
      </c>
      <c r="F45" s="6">
        <v>3.07</v>
      </c>
      <c r="G45" s="6"/>
      <c r="H45" s="6"/>
      <c r="I45" s="6">
        <v>0.8</v>
      </c>
      <c r="J45" s="6">
        <v>1.07</v>
      </c>
      <c r="K45" s="6"/>
      <c r="L45" s="6"/>
      <c r="M45" s="6">
        <v>16.7</v>
      </c>
      <c r="N45" s="6">
        <v>20.9</v>
      </c>
      <c r="O45" s="6">
        <v>85.7</v>
      </c>
      <c r="P45" s="5">
        <v>107.2</v>
      </c>
      <c r="Q45" s="5">
        <v>9.2</v>
      </c>
      <c r="R45" s="5">
        <v>13.8</v>
      </c>
      <c r="S45" s="5">
        <v>42.4</v>
      </c>
      <c r="T45" s="5">
        <v>63.6</v>
      </c>
      <c r="U45" s="5">
        <v>10</v>
      </c>
      <c r="V45" s="5">
        <v>15</v>
      </c>
      <c r="W45" s="5">
        <v>1.24</v>
      </c>
      <c r="X45" s="5">
        <v>1.86</v>
      </c>
      <c r="Y45" s="5">
        <v>0.04</v>
      </c>
      <c r="Z45" s="5">
        <v>0.07</v>
      </c>
      <c r="AA45" s="5">
        <v>0.04</v>
      </c>
      <c r="AB45" s="5">
        <v>0.05</v>
      </c>
      <c r="AC45" s="5">
        <v>0</v>
      </c>
      <c r="AD45" s="5">
        <v>0</v>
      </c>
      <c r="AE45" s="5">
        <v>1.2</v>
      </c>
      <c r="AF45" s="5">
        <v>1.82</v>
      </c>
    </row>
    <row r="46" spans="1:32" ht="1.5" customHeight="1">
      <c r="A46" s="6"/>
      <c r="B46" s="9"/>
      <c r="C46" s="3"/>
      <c r="D46" s="3"/>
      <c r="E46" s="3"/>
      <c r="F46" s="6"/>
      <c r="G46" s="6"/>
      <c r="H46" s="6"/>
      <c r="I46" s="6"/>
      <c r="J46" s="6"/>
      <c r="K46" s="6"/>
      <c r="L46" s="6"/>
      <c r="M46" s="6"/>
      <c r="N46" s="6"/>
      <c r="O46" s="6"/>
      <c r="P46" s="5"/>
      <c r="Q46" s="5"/>
      <c r="R46" s="5"/>
      <c r="S46" s="5"/>
      <c r="T46" s="5"/>
      <c r="U46" s="5"/>
      <c r="V46" s="5"/>
      <c r="W46" s="5"/>
      <c r="X46" s="5"/>
      <c r="Y46" s="10"/>
      <c r="Z46" s="10"/>
      <c r="AA46" s="11"/>
      <c r="AB46" s="10"/>
      <c r="AC46" s="12"/>
      <c r="AD46" s="12"/>
      <c r="AE46" s="5"/>
      <c r="AF46" s="5"/>
    </row>
    <row r="47" spans="1:32" ht="54" customHeight="1">
      <c r="A47" s="23">
        <v>10</v>
      </c>
      <c r="B47" s="24" t="s">
        <v>73</v>
      </c>
      <c r="C47" s="25">
        <v>60</v>
      </c>
      <c r="D47" s="25">
        <v>60</v>
      </c>
      <c r="E47" s="26">
        <v>1.8</v>
      </c>
      <c r="F47" s="26">
        <v>1.8</v>
      </c>
      <c r="G47" s="26">
        <v>3.11</v>
      </c>
      <c r="H47" s="26">
        <v>3.11</v>
      </c>
      <c r="I47" s="26">
        <v>5</v>
      </c>
      <c r="J47" s="26">
        <v>5</v>
      </c>
      <c r="K47" s="26">
        <v>5</v>
      </c>
      <c r="L47" s="26">
        <v>5</v>
      </c>
      <c r="M47" s="26">
        <v>3.78</v>
      </c>
      <c r="N47" s="26">
        <v>3.78</v>
      </c>
      <c r="O47" s="26">
        <v>50.16</v>
      </c>
      <c r="P47" s="27">
        <v>50.16</v>
      </c>
      <c r="Q47" s="27">
        <v>12.87</v>
      </c>
      <c r="R47" s="27">
        <v>12.87</v>
      </c>
      <c r="S47" s="26">
        <v>32</v>
      </c>
      <c r="T47" s="26">
        <v>32</v>
      </c>
      <c r="U47" s="27">
        <v>20</v>
      </c>
      <c r="V47" s="27">
        <v>20</v>
      </c>
      <c r="W47" s="27">
        <v>0.04</v>
      </c>
      <c r="X47" s="27">
        <v>0.04</v>
      </c>
      <c r="Y47" s="27">
        <v>0.09</v>
      </c>
      <c r="Z47" s="27">
        <v>0.09</v>
      </c>
      <c r="AA47" s="27">
        <v>2.3</v>
      </c>
      <c r="AB47" s="27">
        <v>2.3</v>
      </c>
      <c r="AC47" s="27">
        <v>0.8</v>
      </c>
      <c r="AD47" s="27">
        <v>0.8</v>
      </c>
      <c r="AE47" s="27">
        <v>1.2</v>
      </c>
      <c r="AF47" s="27">
        <v>1.2</v>
      </c>
    </row>
    <row r="48" spans="1:32" ht="21" customHeight="1">
      <c r="A48" s="28"/>
      <c r="B48" s="29" t="s">
        <v>25</v>
      </c>
      <c r="C48" s="14"/>
      <c r="D48" s="14"/>
      <c r="E48" s="30">
        <f aca="true" t="shared" si="5" ref="E48:M48">E42+E43+E44+E45+E46+E47</f>
        <v>25.74</v>
      </c>
      <c r="F48" s="30">
        <f t="shared" si="5"/>
        <v>32</v>
      </c>
      <c r="G48" s="30">
        <f t="shared" si="5"/>
        <v>18.68</v>
      </c>
      <c r="H48" s="30">
        <f t="shared" si="5"/>
        <v>22.95</v>
      </c>
      <c r="I48" s="30">
        <f t="shared" si="5"/>
        <v>26.71</v>
      </c>
      <c r="J48" s="30">
        <f t="shared" si="5"/>
        <v>32.21</v>
      </c>
      <c r="K48" s="30">
        <f t="shared" si="5"/>
        <v>9.59</v>
      </c>
      <c r="L48" s="30">
        <f t="shared" si="5"/>
        <v>11.77</v>
      </c>
      <c r="M48" s="30">
        <f t="shared" si="5"/>
        <v>83.16</v>
      </c>
      <c r="N48" s="30">
        <f>N42+N44+N45+N46+N47</f>
        <v>53.37</v>
      </c>
      <c r="O48" s="30">
        <f aca="true" t="shared" si="6" ref="O48:AF48">O42+O43+O44+O45+O46+O47</f>
        <v>672.66</v>
      </c>
      <c r="P48" s="31">
        <f t="shared" si="6"/>
        <v>805.36</v>
      </c>
      <c r="Q48" s="31">
        <f t="shared" si="6"/>
        <v>103.57000000000001</v>
      </c>
      <c r="R48" s="31">
        <f t="shared" si="6"/>
        <v>135.26</v>
      </c>
      <c r="S48" s="30">
        <f t="shared" si="6"/>
        <v>261.6</v>
      </c>
      <c r="T48" s="30">
        <f t="shared" si="6"/>
        <v>321.90000000000003</v>
      </c>
      <c r="U48" s="31">
        <f t="shared" si="6"/>
        <v>68.4</v>
      </c>
      <c r="V48" s="31">
        <f t="shared" si="6"/>
        <v>81.4</v>
      </c>
      <c r="W48" s="31">
        <f t="shared" si="6"/>
        <v>6.28</v>
      </c>
      <c r="X48" s="31">
        <f t="shared" si="6"/>
        <v>7.7</v>
      </c>
      <c r="Y48" s="31">
        <f t="shared" si="6"/>
        <v>0.252</v>
      </c>
      <c r="Z48" s="31">
        <f t="shared" si="6"/>
        <v>0.312</v>
      </c>
      <c r="AA48" s="31">
        <f t="shared" si="6"/>
        <v>2.432</v>
      </c>
      <c r="AB48" s="31">
        <f t="shared" si="6"/>
        <v>2.4819999999999998</v>
      </c>
      <c r="AC48" s="30">
        <f t="shared" si="6"/>
        <v>19.2</v>
      </c>
      <c r="AD48" s="30">
        <f t="shared" si="6"/>
        <v>25.87</v>
      </c>
      <c r="AE48" s="31">
        <f t="shared" si="6"/>
        <v>4.5</v>
      </c>
      <c r="AF48" s="31">
        <f t="shared" si="6"/>
        <v>5.65</v>
      </c>
    </row>
    <row r="49" spans="1:32" ht="183.75" customHeight="1">
      <c r="A49" s="6"/>
      <c r="B49" s="64" t="s">
        <v>33</v>
      </c>
      <c r="C49" s="14"/>
      <c r="D49" s="14"/>
      <c r="E49" s="14">
        <f>E40+E48</f>
        <v>40.01</v>
      </c>
      <c r="F49" s="14">
        <f>F40+F48</f>
        <v>50.63</v>
      </c>
      <c r="G49" s="18">
        <f>G40+G48</f>
        <v>18.68</v>
      </c>
      <c r="H49" s="14">
        <f>H40+H48</f>
        <v>28.42</v>
      </c>
      <c r="I49" s="14">
        <f>I48+I40</f>
        <v>44.99000000000001</v>
      </c>
      <c r="J49" s="14">
        <f>K40+K48</f>
        <v>34.25</v>
      </c>
      <c r="K49" s="14">
        <f aca="true" t="shared" si="7" ref="K49:AF49">K40+K48</f>
        <v>34.25</v>
      </c>
      <c r="L49" s="18">
        <f t="shared" si="7"/>
        <v>11.77</v>
      </c>
      <c r="M49" s="14">
        <f t="shared" si="7"/>
        <v>221.89</v>
      </c>
      <c r="N49" s="14">
        <f t="shared" si="7"/>
        <v>206.70999999999998</v>
      </c>
      <c r="O49" s="14">
        <f t="shared" si="7"/>
        <v>1396.12</v>
      </c>
      <c r="P49" s="15">
        <f t="shared" si="7"/>
        <v>1729.98</v>
      </c>
      <c r="Q49" s="15">
        <f t="shared" si="7"/>
        <v>327.96999999999997</v>
      </c>
      <c r="R49" s="19">
        <f t="shared" si="7"/>
        <v>404.26</v>
      </c>
      <c r="S49" s="15">
        <f t="shared" si="7"/>
        <v>559.4000000000001</v>
      </c>
      <c r="T49" s="15">
        <f t="shared" si="7"/>
        <v>667.9000000000001</v>
      </c>
      <c r="U49" s="31">
        <f t="shared" si="7"/>
        <v>122.11000000000001</v>
      </c>
      <c r="V49" s="31">
        <f t="shared" si="7"/>
        <v>146.43</v>
      </c>
      <c r="W49" s="31">
        <f t="shared" si="7"/>
        <v>11.06</v>
      </c>
      <c r="X49" s="31">
        <f t="shared" si="7"/>
        <v>14.54</v>
      </c>
      <c r="Y49" s="15">
        <f t="shared" si="7"/>
        <v>0.372</v>
      </c>
      <c r="Z49" s="15">
        <f t="shared" si="7"/>
        <v>0.492</v>
      </c>
      <c r="AA49" s="15">
        <f t="shared" si="7"/>
        <v>2.872</v>
      </c>
      <c r="AB49" s="15">
        <f t="shared" si="7"/>
        <v>3.042</v>
      </c>
      <c r="AC49" s="15">
        <f t="shared" si="7"/>
        <v>27.83</v>
      </c>
      <c r="AD49" s="15">
        <f t="shared" si="7"/>
        <v>34.8</v>
      </c>
      <c r="AE49" s="15">
        <f t="shared" si="7"/>
        <v>73.03</v>
      </c>
      <c r="AF49" s="15">
        <f t="shared" si="7"/>
        <v>84.5</v>
      </c>
    </row>
    <row r="50" spans="1:32" ht="198.75" customHeight="1">
      <c r="A50" s="32"/>
      <c r="B50" s="70"/>
      <c r="C50" s="33"/>
      <c r="D50" s="33"/>
      <c r="E50" s="33"/>
      <c r="F50" s="33"/>
      <c r="G50" s="34"/>
      <c r="H50" s="33"/>
      <c r="I50" s="33"/>
      <c r="J50" s="33"/>
      <c r="K50" s="33"/>
      <c r="L50" s="34"/>
      <c r="M50" s="33"/>
      <c r="N50" s="33"/>
      <c r="O50" s="33"/>
      <c r="P50" s="35"/>
      <c r="Q50" s="35"/>
      <c r="R50" s="36"/>
      <c r="S50" s="35"/>
      <c r="T50" s="35"/>
      <c r="U50" s="37"/>
      <c r="V50" s="37"/>
      <c r="W50" s="37"/>
      <c r="X50" s="37"/>
      <c r="Y50" s="35"/>
      <c r="Z50" s="35"/>
      <c r="AA50" s="35"/>
      <c r="AB50" s="35"/>
      <c r="AC50" s="35"/>
      <c r="AD50" s="35"/>
      <c r="AE50" s="35"/>
      <c r="AF50" s="38"/>
    </row>
    <row r="51" spans="1:32" ht="30" customHeight="1">
      <c r="A51" s="77" t="s">
        <v>34</v>
      </c>
      <c r="B51" s="83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32" ht="21" customHeight="1">
      <c r="A52" s="78" t="s">
        <v>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27" customHeight="1">
      <c r="A53" s="79" t="s">
        <v>1</v>
      </c>
      <c r="B53" s="80" t="s">
        <v>2</v>
      </c>
      <c r="C53" s="79" t="s">
        <v>3</v>
      </c>
      <c r="D53" s="79"/>
      <c r="E53" s="79" t="s">
        <v>4</v>
      </c>
      <c r="F53" s="79"/>
      <c r="G53" s="79"/>
      <c r="H53" s="79"/>
      <c r="I53" s="79"/>
      <c r="J53" s="79"/>
      <c r="K53" s="79"/>
      <c r="L53" s="79"/>
      <c r="M53" s="79"/>
      <c r="N53" s="79"/>
      <c r="O53" s="79" t="s">
        <v>35</v>
      </c>
      <c r="P53" s="79"/>
      <c r="Q53" s="80" t="s">
        <v>6</v>
      </c>
      <c r="R53" s="80"/>
      <c r="S53" s="80"/>
      <c r="T53" s="80"/>
      <c r="U53" s="80"/>
      <c r="V53" s="80"/>
      <c r="W53" s="80"/>
      <c r="X53" s="80"/>
      <c r="Y53" s="81" t="s">
        <v>7</v>
      </c>
      <c r="Z53" s="81"/>
      <c r="AA53" s="81"/>
      <c r="AB53" s="81"/>
      <c r="AC53" s="81"/>
      <c r="AD53" s="81"/>
      <c r="AE53" s="81"/>
      <c r="AF53" s="81"/>
    </row>
    <row r="54" spans="1:32" ht="15" customHeight="1">
      <c r="A54" s="79"/>
      <c r="B54" s="80"/>
      <c r="C54" s="79" t="s">
        <v>83</v>
      </c>
      <c r="D54" s="79" t="s">
        <v>84</v>
      </c>
      <c r="E54" s="82" t="s">
        <v>8</v>
      </c>
      <c r="F54" s="82"/>
      <c r="G54" s="82"/>
      <c r="H54" s="82"/>
      <c r="I54" s="82" t="s">
        <v>9</v>
      </c>
      <c r="J54" s="82"/>
      <c r="K54" s="82"/>
      <c r="L54" s="82"/>
      <c r="M54" s="79" t="s">
        <v>10</v>
      </c>
      <c r="N54" s="79"/>
      <c r="O54" s="79" t="s">
        <v>83</v>
      </c>
      <c r="P54" s="80" t="s">
        <v>85</v>
      </c>
      <c r="Q54" s="81" t="s">
        <v>11</v>
      </c>
      <c r="R54" s="81"/>
      <c r="S54" s="81" t="s">
        <v>12</v>
      </c>
      <c r="T54" s="81"/>
      <c r="U54" s="81" t="s">
        <v>13</v>
      </c>
      <c r="V54" s="81"/>
      <c r="W54" s="81" t="s">
        <v>14</v>
      </c>
      <c r="X54" s="81"/>
      <c r="Y54" s="81" t="s">
        <v>15</v>
      </c>
      <c r="Z54" s="81"/>
      <c r="AA54" s="81" t="s">
        <v>16</v>
      </c>
      <c r="AB54" s="81"/>
      <c r="AC54" s="81" t="s">
        <v>17</v>
      </c>
      <c r="AD54" s="81"/>
      <c r="AE54" s="81" t="s">
        <v>18</v>
      </c>
      <c r="AF54" s="81"/>
    </row>
    <row r="55" spans="1:32" ht="16.5" customHeight="1">
      <c r="A55" s="79"/>
      <c r="B55" s="80"/>
      <c r="C55" s="79"/>
      <c r="D55" s="79"/>
      <c r="E55" s="82" t="s">
        <v>19</v>
      </c>
      <c r="F55" s="82"/>
      <c r="G55" s="79"/>
      <c r="H55" s="79"/>
      <c r="I55" s="82" t="s">
        <v>19</v>
      </c>
      <c r="J55" s="82"/>
      <c r="K55" s="79"/>
      <c r="L55" s="79"/>
      <c r="M55" s="79"/>
      <c r="N55" s="79"/>
      <c r="O55" s="79"/>
      <c r="P55" s="80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1:32" ht="29.25" customHeight="1">
      <c r="A56" s="79"/>
      <c r="B56" s="80"/>
      <c r="C56" s="79"/>
      <c r="D56" s="79"/>
      <c r="E56" s="3" t="s">
        <v>81</v>
      </c>
      <c r="F56" s="3" t="s">
        <v>82</v>
      </c>
      <c r="G56" s="3"/>
      <c r="H56" s="3"/>
      <c r="I56" s="3" t="s">
        <v>81</v>
      </c>
      <c r="J56" s="3" t="s">
        <v>82</v>
      </c>
      <c r="K56" s="3"/>
      <c r="L56" s="3" t="s">
        <v>23</v>
      </c>
      <c r="M56" s="3" t="s">
        <v>81</v>
      </c>
      <c r="N56" s="3" t="s">
        <v>82</v>
      </c>
      <c r="O56" s="79"/>
      <c r="P56" s="80"/>
      <c r="Q56" s="3" t="s">
        <v>81</v>
      </c>
      <c r="R56" s="3" t="s">
        <v>82</v>
      </c>
      <c r="S56" s="3" t="s">
        <v>81</v>
      </c>
      <c r="T56" s="3" t="s">
        <v>82</v>
      </c>
      <c r="U56" s="3" t="s">
        <v>81</v>
      </c>
      <c r="V56" s="3" t="s">
        <v>82</v>
      </c>
      <c r="W56" s="3" t="s">
        <v>81</v>
      </c>
      <c r="X56" s="3" t="s">
        <v>82</v>
      </c>
      <c r="Y56" s="3" t="s">
        <v>81</v>
      </c>
      <c r="Z56" s="3" t="s">
        <v>82</v>
      </c>
      <c r="AA56" s="3" t="s">
        <v>81</v>
      </c>
      <c r="AB56" s="3" t="s">
        <v>82</v>
      </c>
      <c r="AC56" s="3" t="s">
        <v>81</v>
      </c>
      <c r="AD56" s="3" t="s">
        <v>82</v>
      </c>
      <c r="AE56" s="3" t="s">
        <v>81</v>
      </c>
      <c r="AF56" s="3" t="s">
        <v>82</v>
      </c>
    </row>
    <row r="57" spans="1:32" ht="37.5" customHeight="1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57.75" customHeight="1">
      <c r="A58" s="6">
        <v>399</v>
      </c>
      <c r="B58" s="7" t="s">
        <v>63</v>
      </c>
      <c r="C58" s="6">
        <v>120</v>
      </c>
      <c r="D58" s="6">
        <v>180</v>
      </c>
      <c r="E58" s="6">
        <v>6.52</v>
      </c>
      <c r="F58" s="6">
        <v>9.78</v>
      </c>
      <c r="G58" s="6"/>
      <c r="H58" s="6"/>
      <c r="I58" s="6">
        <v>3.71</v>
      </c>
      <c r="J58" s="6">
        <v>5.56</v>
      </c>
      <c r="K58" s="6"/>
      <c r="L58" s="6">
        <v>2.89</v>
      </c>
      <c r="M58" s="6">
        <v>40.47</v>
      </c>
      <c r="N58" s="6">
        <v>60.71</v>
      </c>
      <c r="O58" s="6">
        <v>221</v>
      </c>
      <c r="P58" s="5">
        <v>331.5</v>
      </c>
      <c r="Q58" s="5">
        <v>83.5</v>
      </c>
      <c r="R58" s="5">
        <v>125.25</v>
      </c>
      <c r="S58" s="5">
        <v>106.74</v>
      </c>
      <c r="T58" s="5">
        <v>160.11</v>
      </c>
      <c r="U58" s="5">
        <v>25.37</v>
      </c>
      <c r="V58" s="5">
        <v>38.05</v>
      </c>
      <c r="W58" s="5">
        <v>1.11</v>
      </c>
      <c r="X58" s="5">
        <v>1.66</v>
      </c>
      <c r="Y58" s="5">
        <v>0.12</v>
      </c>
      <c r="Z58" s="5">
        <v>0.18</v>
      </c>
      <c r="AA58" s="5">
        <v>0.11</v>
      </c>
      <c r="AB58" s="5">
        <v>0.165</v>
      </c>
      <c r="AC58" s="5">
        <v>0.1</v>
      </c>
      <c r="AD58" s="5">
        <v>0.15</v>
      </c>
      <c r="AE58" s="5">
        <v>0.93</v>
      </c>
      <c r="AF58" s="5">
        <v>1.4</v>
      </c>
    </row>
    <row r="59" spans="1:34" ht="36.75" customHeight="1">
      <c r="A59" s="6">
        <v>338</v>
      </c>
      <c r="B59" s="7" t="s">
        <v>70</v>
      </c>
      <c r="C59" s="6">
        <v>150</v>
      </c>
      <c r="D59" s="6">
        <v>150</v>
      </c>
      <c r="E59" s="6">
        <v>2.26</v>
      </c>
      <c r="F59" s="6">
        <v>2.26</v>
      </c>
      <c r="G59" s="6"/>
      <c r="H59" s="6"/>
      <c r="I59" s="6">
        <v>0.76</v>
      </c>
      <c r="J59" s="6">
        <v>0.76</v>
      </c>
      <c r="K59" s="6"/>
      <c r="L59" s="6">
        <v>0.3</v>
      </c>
      <c r="M59" s="6">
        <v>28.5</v>
      </c>
      <c r="N59" s="6">
        <v>28.5</v>
      </c>
      <c r="O59" s="6">
        <v>141.76</v>
      </c>
      <c r="P59" s="5">
        <v>141.76</v>
      </c>
      <c r="Q59" s="5">
        <v>51</v>
      </c>
      <c r="R59" s="5">
        <v>51</v>
      </c>
      <c r="S59" s="5">
        <v>35</v>
      </c>
      <c r="T59" s="5">
        <v>35</v>
      </c>
      <c r="U59" s="5">
        <v>20</v>
      </c>
      <c r="V59" s="5">
        <v>20</v>
      </c>
      <c r="W59" s="5">
        <v>0.5</v>
      </c>
      <c r="X59" s="5">
        <v>0.5</v>
      </c>
      <c r="Y59" s="5">
        <v>0.06</v>
      </c>
      <c r="Z59" s="5">
        <v>0.06</v>
      </c>
      <c r="AA59" s="5">
        <v>0.02</v>
      </c>
      <c r="AB59" s="5">
        <v>0.02</v>
      </c>
      <c r="AC59" s="5">
        <v>90</v>
      </c>
      <c r="AD59" s="5">
        <v>90</v>
      </c>
      <c r="AE59" s="5">
        <v>0.3</v>
      </c>
      <c r="AF59" s="5">
        <v>0.3</v>
      </c>
      <c r="AG59" s="62"/>
      <c r="AH59" s="62"/>
    </row>
    <row r="60" spans="1:32" ht="7.5" customHeight="1" hidden="1">
      <c r="A60" s="6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23.25" customHeight="1">
      <c r="A61" s="6">
        <v>44</v>
      </c>
      <c r="B61" s="7" t="s">
        <v>62</v>
      </c>
      <c r="C61" s="6">
        <v>200</v>
      </c>
      <c r="D61" s="6">
        <v>200</v>
      </c>
      <c r="E61" s="6">
        <v>2</v>
      </c>
      <c r="F61" s="6">
        <v>2.3</v>
      </c>
      <c r="G61" s="6"/>
      <c r="H61" s="6"/>
      <c r="I61" s="6">
        <v>0</v>
      </c>
      <c r="J61" s="6">
        <v>0</v>
      </c>
      <c r="K61" s="6"/>
      <c r="L61" s="6">
        <v>0</v>
      </c>
      <c r="M61" s="6">
        <v>6.6</v>
      </c>
      <c r="N61" s="6">
        <v>6.6</v>
      </c>
      <c r="O61" s="6">
        <v>36</v>
      </c>
      <c r="P61" s="5">
        <v>36</v>
      </c>
      <c r="Q61" s="5">
        <v>26</v>
      </c>
      <c r="R61" s="5">
        <v>26</v>
      </c>
      <c r="S61" s="5">
        <v>64</v>
      </c>
      <c r="T61" s="5">
        <v>64</v>
      </c>
      <c r="U61" s="5">
        <v>13</v>
      </c>
      <c r="V61" s="5">
        <v>13</v>
      </c>
      <c r="W61" s="5">
        <v>0.6</v>
      </c>
      <c r="X61" s="5">
        <v>0.6</v>
      </c>
      <c r="Y61" s="5">
        <v>0</v>
      </c>
      <c r="Z61" s="5">
        <v>0</v>
      </c>
      <c r="AA61" s="5">
        <v>0.06</v>
      </c>
      <c r="AB61" s="5">
        <v>0.06</v>
      </c>
      <c r="AC61" s="5">
        <v>17</v>
      </c>
      <c r="AD61" s="5">
        <v>17</v>
      </c>
      <c r="AE61" s="5">
        <v>0.1</v>
      </c>
      <c r="AF61" s="5">
        <v>0.1</v>
      </c>
    </row>
    <row r="62" spans="1:32" ht="2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40.5" customHeight="1">
      <c r="A63" s="8" t="s">
        <v>124</v>
      </c>
      <c r="B63" s="7" t="s">
        <v>123</v>
      </c>
      <c r="C63" s="6">
        <v>40</v>
      </c>
      <c r="D63" s="6">
        <v>50</v>
      </c>
      <c r="E63" s="6">
        <v>2.24</v>
      </c>
      <c r="F63" s="6">
        <v>3.07</v>
      </c>
      <c r="G63" s="6"/>
      <c r="H63" s="6"/>
      <c r="I63" s="6">
        <v>0.8</v>
      </c>
      <c r="J63" s="6">
        <v>1.07</v>
      </c>
      <c r="K63" s="6"/>
      <c r="L63" s="6"/>
      <c r="M63" s="6">
        <v>16.7</v>
      </c>
      <c r="N63" s="6">
        <v>20.9</v>
      </c>
      <c r="O63" s="6">
        <v>85.7</v>
      </c>
      <c r="P63" s="5">
        <v>107.2</v>
      </c>
      <c r="Q63" s="5">
        <v>9.2</v>
      </c>
      <c r="R63" s="5">
        <v>13.8</v>
      </c>
      <c r="S63" s="5">
        <v>42.4</v>
      </c>
      <c r="T63" s="5">
        <v>63.6</v>
      </c>
      <c r="U63" s="5">
        <v>10</v>
      </c>
      <c r="V63" s="5">
        <v>15</v>
      </c>
      <c r="W63" s="5">
        <v>1.24</v>
      </c>
      <c r="X63" s="5">
        <v>1.86</v>
      </c>
      <c r="Y63" s="5">
        <v>0.04</v>
      </c>
      <c r="Z63" s="5">
        <v>0.07</v>
      </c>
      <c r="AA63" s="5" t="s">
        <v>59</v>
      </c>
      <c r="AB63" s="5">
        <v>0.05</v>
      </c>
      <c r="AC63" s="5">
        <v>0</v>
      </c>
      <c r="AD63" s="5">
        <v>0</v>
      </c>
      <c r="AE63" s="5">
        <v>1.2</v>
      </c>
      <c r="AF63" s="5">
        <v>1.82</v>
      </c>
    </row>
    <row r="64" spans="1:32" ht="20.25" customHeight="1">
      <c r="A64" s="8"/>
      <c r="B64" s="13" t="s">
        <v>25</v>
      </c>
      <c r="C64" s="14"/>
      <c r="D64" s="14"/>
      <c r="E64" s="14">
        <f aca="true" t="shared" si="8" ref="E64:AF64">SUM(E57:E63)</f>
        <v>13.02</v>
      </c>
      <c r="F64" s="14">
        <f t="shared" si="8"/>
        <v>17.41</v>
      </c>
      <c r="G64" s="14">
        <f t="shared" si="8"/>
        <v>0</v>
      </c>
      <c r="H64" s="14">
        <f t="shared" si="8"/>
        <v>0</v>
      </c>
      <c r="I64" s="14">
        <f t="shared" si="8"/>
        <v>5.27</v>
      </c>
      <c r="J64" s="14">
        <f t="shared" si="8"/>
        <v>7.39</v>
      </c>
      <c r="K64" s="14">
        <f t="shared" si="8"/>
        <v>0</v>
      </c>
      <c r="L64" s="14">
        <f t="shared" si="8"/>
        <v>3.19</v>
      </c>
      <c r="M64" s="14">
        <f t="shared" si="8"/>
        <v>92.27</v>
      </c>
      <c r="N64" s="14">
        <f t="shared" si="8"/>
        <v>116.71000000000001</v>
      </c>
      <c r="O64" s="14">
        <f t="shared" si="8"/>
        <v>484.46</v>
      </c>
      <c r="P64" s="15">
        <f t="shared" si="8"/>
        <v>616.46</v>
      </c>
      <c r="Q64" s="15">
        <f t="shared" si="8"/>
        <v>169.7</v>
      </c>
      <c r="R64" s="15">
        <f t="shared" si="8"/>
        <v>216.05</v>
      </c>
      <c r="S64" s="15">
        <f t="shared" si="8"/>
        <v>248.14000000000001</v>
      </c>
      <c r="T64" s="15">
        <f t="shared" si="8"/>
        <v>322.71000000000004</v>
      </c>
      <c r="U64" s="15">
        <f t="shared" si="8"/>
        <v>68.37</v>
      </c>
      <c r="V64" s="15">
        <f t="shared" si="8"/>
        <v>86.05</v>
      </c>
      <c r="W64" s="15">
        <f t="shared" si="8"/>
        <v>3.45</v>
      </c>
      <c r="X64" s="15">
        <f t="shared" si="8"/>
        <v>4.62</v>
      </c>
      <c r="Y64" s="15">
        <f t="shared" si="8"/>
        <v>0.22</v>
      </c>
      <c r="Z64" s="15">
        <f t="shared" si="8"/>
        <v>0.31</v>
      </c>
      <c r="AA64" s="15">
        <f t="shared" si="8"/>
        <v>0.19</v>
      </c>
      <c r="AB64" s="15">
        <f t="shared" si="8"/>
        <v>0.295</v>
      </c>
      <c r="AC64" s="15">
        <f t="shared" si="8"/>
        <v>107.1</v>
      </c>
      <c r="AD64" s="15">
        <f t="shared" si="8"/>
        <v>107.15</v>
      </c>
      <c r="AE64" s="15">
        <f t="shared" si="8"/>
        <v>2.5300000000000002</v>
      </c>
      <c r="AF64" s="19">
        <f t="shared" si="8"/>
        <v>3.62</v>
      </c>
    </row>
    <row r="65" spans="1:32" ht="20.25" customHeight="1">
      <c r="A65" s="78" t="s">
        <v>26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</row>
    <row r="66" spans="1:32" ht="74.25" customHeight="1">
      <c r="A66" s="3">
        <v>27</v>
      </c>
      <c r="B66" s="7" t="s">
        <v>99</v>
      </c>
      <c r="C66" s="6">
        <v>200</v>
      </c>
      <c r="D66" s="6">
        <v>250</v>
      </c>
      <c r="E66" s="6">
        <v>6.61</v>
      </c>
      <c r="F66" s="6">
        <v>7.13</v>
      </c>
      <c r="G66" s="6">
        <v>7.25</v>
      </c>
      <c r="H66" s="6">
        <v>8.3</v>
      </c>
      <c r="I66" s="6">
        <v>3.56</v>
      </c>
      <c r="J66" s="6">
        <v>4.45</v>
      </c>
      <c r="K66" s="6">
        <v>5.5</v>
      </c>
      <c r="L66" s="6">
        <v>6.2</v>
      </c>
      <c r="M66" s="6">
        <v>12.46</v>
      </c>
      <c r="N66" s="6">
        <v>15.5</v>
      </c>
      <c r="O66" s="6">
        <v>128.04</v>
      </c>
      <c r="P66" s="5">
        <v>160.05</v>
      </c>
      <c r="Q66" s="5">
        <v>30</v>
      </c>
      <c r="R66" s="5">
        <v>38</v>
      </c>
      <c r="S66" s="5">
        <v>160</v>
      </c>
      <c r="T66" s="5">
        <v>175</v>
      </c>
      <c r="U66" s="5">
        <v>27</v>
      </c>
      <c r="V66" s="5">
        <v>32</v>
      </c>
      <c r="W66" s="5">
        <v>1</v>
      </c>
      <c r="X66" s="5">
        <v>1.2</v>
      </c>
      <c r="Y66" s="5">
        <v>0.13</v>
      </c>
      <c r="Z66" s="5">
        <v>0.18</v>
      </c>
      <c r="AA66" s="5">
        <v>0.05</v>
      </c>
      <c r="AB66" s="5">
        <v>0.07</v>
      </c>
      <c r="AC66" s="5">
        <v>0</v>
      </c>
      <c r="AD66" s="5">
        <v>0</v>
      </c>
      <c r="AE66" s="5">
        <v>1</v>
      </c>
      <c r="AF66" s="5">
        <v>1.2</v>
      </c>
    </row>
    <row r="67" spans="1:32" ht="44.25" customHeight="1">
      <c r="A67" s="8" t="s">
        <v>124</v>
      </c>
      <c r="B67" s="7" t="s">
        <v>123</v>
      </c>
      <c r="C67" s="6">
        <v>40</v>
      </c>
      <c r="D67" s="6">
        <v>50</v>
      </c>
      <c r="E67" s="6">
        <v>2.24</v>
      </c>
      <c r="F67" s="6">
        <v>3.07</v>
      </c>
      <c r="G67" s="6"/>
      <c r="H67" s="6"/>
      <c r="I67" s="6">
        <v>0.8</v>
      </c>
      <c r="J67" s="6">
        <v>1.07</v>
      </c>
      <c r="K67" s="6"/>
      <c r="L67" s="6"/>
      <c r="M67" s="6">
        <v>16.7</v>
      </c>
      <c r="N67" s="6">
        <v>20.9</v>
      </c>
      <c r="O67" s="6">
        <v>85.7</v>
      </c>
      <c r="P67" s="5">
        <v>107.2</v>
      </c>
      <c r="Q67" s="5">
        <v>9.2</v>
      </c>
      <c r="R67" s="5">
        <v>13.8</v>
      </c>
      <c r="S67" s="5">
        <v>42.4</v>
      </c>
      <c r="T67" s="5">
        <v>63.6</v>
      </c>
      <c r="U67" s="5">
        <v>10</v>
      </c>
      <c r="V67" s="5">
        <v>15</v>
      </c>
      <c r="W67" s="5">
        <v>1.24</v>
      </c>
      <c r="X67" s="5">
        <v>1.86</v>
      </c>
      <c r="Y67" s="5">
        <v>0.04</v>
      </c>
      <c r="Z67" s="5">
        <v>0.07</v>
      </c>
      <c r="AA67" s="5">
        <v>0.04</v>
      </c>
      <c r="AB67" s="5">
        <v>0.05</v>
      </c>
      <c r="AC67" s="5">
        <v>0</v>
      </c>
      <c r="AD67" s="5">
        <v>0</v>
      </c>
      <c r="AE67" s="5">
        <v>1.2</v>
      </c>
      <c r="AF67" s="5">
        <v>1.82</v>
      </c>
    </row>
    <row r="68" spans="1:32" ht="0.75" customHeight="1">
      <c r="A68" s="6"/>
      <c r="B68" s="7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43.5" customHeight="1">
      <c r="A69" s="6">
        <v>219</v>
      </c>
      <c r="B69" s="7" t="s">
        <v>74</v>
      </c>
      <c r="C69" s="3" t="s">
        <v>75</v>
      </c>
      <c r="D69" s="3" t="s">
        <v>76</v>
      </c>
      <c r="E69" s="6">
        <v>28.44</v>
      </c>
      <c r="F69" s="6">
        <v>33.64</v>
      </c>
      <c r="G69" s="6">
        <v>24.2</v>
      </c>
      <c r="H69" s="6">
        <v>32.2</v>
      </c>
      <c r="I69" s="6">
        <v>19.51</v>
      </c>
      <c r="J69" s="6">
        <v>22.81</v>
      </c>
      <c r="K69" s="6">
        <v>0</v>
      </c>
      <c r="L69" s="6">
        <v>0</v>
      </c>
      <c r="M69" s="6">
        <v>17.1</v>
      </c>
      <c r="N69" s="6">
        <v>20.52</v>
      </c>
      <c r="O69" s="6">
        <v>357.17</v>
      </c>
      <c r="P69" s="5">
        <v>421.2</v>
      </c>
      <c r="Q69" s="5">
        <v>125.4</v>
      </c>
      <c r="R69" s="5">
        <v>149.2</v>
      </c>
      <c r="S69" s="5">
        <v>225.4</v>
      </c>
      <c r="T69" s="5">
        <v>278.5</v>
      </c>
      <c r="U69" s="5">
        <v>20</v>
      </c>
      <c r="V69" s="5">
        <v>33.3</v>
      </c>
      <c r="W69" s="5">
        <v>1.6</v>
      </c>
      <c r="X69" s="5">
        <v>2.5</v>
      </c>
      <c r="Y69" s="5">
        <v>0.08</v>
      </c>
      <c r="Z69" s="5">
        <v>0.09</v>
      </c>
      <c r="AA69" s="5">
        <v>0.45</v>
      </c>
      <c r="AB69" s="5">
        <v>0.5</v>
      </c>
      <c r="AC69" s="5">
        <v>1</v>
      </c>
      <c r="AD69" s="5">
        <v>1.2</v>
      </c>
      <c r="AE69" s="5">
        <v>3.1</v>
      </c>
      <c r="AF69" s="5">
        <v>3.4</v>
      </c>
    </row>
    <row r="70" spans="1:32" ht="35.25" customHeight="1">
      <c r="A70" s="6">
        <v>45</v>
      </c>
      <c r="B70" s="9" t="s">
        <v>24</v>
      </c>
      <c r="C70" s="3" t="s">
        <v>60</v>
      </c>
      <c r="D70" s="3" t="s">
        <v>61</v>
      </c>
      <c r="E70" s="3">
        <v>0.13</v>
      </c>
      <c r="F70" s="6">
        <v>0.13</v>
      </c>
      <c r="G70" s="6">
        <v>0</v>
      </c>
      <c r="H70" s="6">
        <v>0</v>
      </c>
      <c r="I70" s="6">
        <v>0.02</v>
      </c>
      <c r="J70" s="6">
        <v>0.02</v>
      </c>
      <c r="K70" s="6">
        <v>0.02</v>
      </c>
      <c r="L70" s="6">
        <v>0.02</v>
      </c>
      <c r="M70" s="6">
        <v>15.2</v>
      </c>
      <c r="N70" s="6">
        <v>15.2</v>
      </c>
      <c r="O70" s="6">
        <v>62</v>
      </c>
      <c r="P70" s="5">
        <v>62</v>
      </c>
      <c r="Q70" s="5">
        <v>14.2</v>
      </c>
      <c r="R70" s="5">
        <v>14.2</v>
      </c>
      <c r="S70" s="5">
        <v>4.4</v>
      </c>
      <c r="T70" s="5">
        <v>4.4</v>
      </c>
      <c r="U70" s="5">
        <v>2.4</v>
      </c>
      <c r="V70" s="5">
        <v>2.4</v>
      </c>
      <c r="W70" s="5">
        <v>0.36</v>
      </c>
      <c r="X70" s="5">
        <v>0.36</v>
      </c>
      <c r="Y70" s="10">
        <v>0</v>
      </c>
      <c r="Z70" s="10">
        <v>0</v>
      </c>
      <c r="AA70" s="11">
        <v>0</v>
      </c>
      <c r="AB70" s="10">
        <v>0</v>
      </c>
      <c r="AC70" s="12">
        <v>2.83</v>
      </c>
      <c r="AD70" s="12">
        <v>2.83</v>
      </c>
      <c r="AE70" s="5">
        <v>0.03</v>
      </c>
      <c r="AF70" s="5">
        <v>0.03</v>
      </c>
    </row>
    <row r="71" spans="1:32" ht="41.25" customHeight="1">
      <c r="A71" s="28">
        <v>71</v>
      </c>
      <c r="B71" s="39" t="s">
        <v>36</v>
      </c>
      <c r="C71" s="28">
        <v>75</v>
      </c>
      <c r="D71" s="28">
        <v>75</v>
      </c>
      <c r="E71" s="28">
        <v>0.2</v>
      </c>
      <c r="F71" s="28">
        <v>0.4</v>
      </c>
      <c r="G71" s="28">
        <v>0.2</v>
      </c>
      <c r="H71" s="28">
        <v>0.4</v>
      </c>
      <c r="I71" s="28">
        <v>0</v>
      </c>
      <c r="J71" s="28">
        <v>0</v>
      </c>
      <c r="K71" s="28">
        <v>0</v>
      </c>
      <c r="L71" s="28">
        <v>0</v>
      </c>
      <c r="M71" s="28">
        <v>21.7</v>
      </c>
      <c r="N71" s="28">
        <v>43.4</v>
      </c>
      <c r="O71" s="28">
        <v>88.7</v>
      </c>
      <c r="P71" s="40">
        <v>88.7</v>
      </c>
      <c r="Q71" s="40">
        <v>10</v>
      </c>
      <c r="R71" s="40">
        <v>20</v>
      </c>
      <c r="S71" s="40">
        <v>8</v>
      </c>
      <c r="T71" s="40">
        <v>16</v>
      </c>
      <c r="U71" s="40">
        <v>6</v>
      </c>
      <c r="V71" s="2">
        <v>12</v>
      </c>
      <c r="W71" s="40">
        <v>0.5</v>
      </c>
      <c r="X71" s="41">
        <v>1</v>
      </c>
      <c r="Y71" s="42">
        <v>0.02</v>
      </c>
      <c r="Z71" s="42">
        <v>0.04</v>
      </c>
      <c r="AA71" s="43">
        <v>0.04</v>
      </c>
      <c r="AB71" s="42">
        <v>0.08</v>
      </c>
      <c r="AC71" s="41">
        <v>3</v>
      </c>
      <c r="AD71" s="41">
        <v>6</v>
      </c>
      <c r="AE71" s="41">
        <v>0.4</v>
      </c>
      <c r="AF71" s="41">
        <v>0.8</v>
      </c>
    </row>
    <row r="72" spans="1:32" ht="51.75" customHeight="1">
      <c r="A72" s="28"/>
      <c r="B72" s="3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40"/>
      <c r="Q72" s="40"/>
      <c r="R72" s="40"/>
      <c r="S72" s="40"/>
      <c r="T72" s="40"/>
      <c r="U72" s="40"/>
      <c r="W72" s="40"/>
      <c r="X72" s="41"/>
      <c r="Y72" s="42"/>
      <c r="Z72" s="42"/>
      <c r="AA72" s="43"/>
      <c r="AB72" s="42"/>
      <c r="AC72" s="41"/>
      <c r="AD72" s="41"/>
      <c r="AE72" s="41"/>
      <c r="AF72" s="41"/>
    </row>
    <row r="73" spans="1:32" ht="26.25" customHeight="1">
      <c r="A73" s="6"/>
      <c r="B73" s="13" t="s">
        <v>25</v>
      </c>
      <c r="C73" s="6"/>
      <c r="D73" s="6"/>
      <c r="E73" s="14">
        <f aca="true" t="shared" si="9" ref="E73:AF73">E66+E67+E68+E70+E71+E72</f>
        <v>9.180000000000001</v>
      </c>
      <c r="F73" s="14">
        <f t="shared" si="9"/>
        <v>10.73</v>
      </c>
      <c r="G73" s="14">
        <f t="shared" si="9"/>
        <v>7.45</v>
      </c>
      <c r="H73" s="14">
        <f t="shared" si="9"/>
        <v>8.700000000000001</v>
      </c>
      <c r="I73" s="14">
        <f t="shared" si="9"/>
        <v>4.38</v>
      </c>
      <c r="J73" s="14">
        <f t="shared" si="9"/>
        <v>5.54</v>
      </c>
      <c r="K73" s="14">
        <f t="shared" si="9"/>
        <v>5.52</v>
      </c>
      <c r="L73" s="14">
        <f t="shared" si="9"/>
        <v>6.22</v>
      </c>
      <c r="M73" s="14">
        <f t="shared" si="9"/>
        <v>66.06</v>
      </c>
      <c r="N73" s="14">
        <f t="shared" si="9"/>
        <v>95</v>
      </c>
      <c r="O73" s="14">
        <f t="shared" si="9"/>
        <v>364.44</v>
      </c>
      <c r="P73" s="15">
        <f t="shared" si="9"/>
        <v>417.95</v>
      </c>
      <c r="Q73" s="15">
        <f t="shared" si="9"/>
        <v>63.400000000000006</v>
      </c>
      <c r="R73" s="15">
        <f t="shared" si="9"/>
        <v>86</v>
      </c>
      <c r="S73" s="15">
        <f t="shared" si="9"/>
        <v>214.8</v>
      </c>
      <c r="T73" s="15">
        <f t="shared" si="9"/>
        <v>259</v>
      </c>
      <c r="U73" s="15">
        <f t="shared" si="9"/>
        <v>45.4</v>
      </c>
      <c r="V73" s="15">
        <f t="shared" si="9"/>
        <v>61.4</v>
      </c>
      <c r="W73" s="15">
        <f t="shared" si="9"/>
        <v>3.1</v>
      </c>
      <c r="X73" s="15">
        <f t="shared" si="9"/>
        <v>4.42</v>
      </c>
      <c r="Y73" s="15">
        <f t="shared" si="9"/>
        <v>0.19</v>
      </c>
      <c r="Z73" s="15">
        <f t="shared" si="9"/>
        <v>0.29</v>
      </c>
      <c r="AA73" s="15">
        <f t="shared" si="9"/>
        <v>0.13</v>
      </c>
      <c r="AB73" s="15">
        <f t="shared" si="9"/>
        <v>0.2</v>
      </c>
      <c r="AC73" s="15">
        <f t="shared" si="9"/>
        <v>5.83</v>
      </c>
      <c r="AD73" s="15">
        <f t="shared" si="9"/>
        <v>8.83</v>
      </c>
      <c r="AE73" s="15">
        <f t="shared" si="9"/>
        <v>2.63</v>
      </c>
      <c r="AF73" s="15">
        <f t="shared" si="9"/>
        <v>3.8499999999999996</v>
      </c>
    </row>
    <row r="74" spans="1:32" ht="25.5" customHeight="1">
      <c r="A74" s="6"/>
      <c r="B74" s="13" t="s">
        <v>33</v>
      </c>
      <c r="C74" s="6"/>
      <c r="D74" s="6"/>
      <c r="E74" s="14">
        <f aca="true" t="shared" si="10" ref="E74:AF74">E64+E73</f>
        <v>22.200000000000003</v>
      </c>
      <c r="F74" s="14">
        <f t="shared" si="10"/>
        <v>28.14</v>
      </c>
      <c r="G74" s="14">
        <f t="shared" si="10"/>
        <v>7.45</v>
      </c>
      <c r="H74" s="14">
        <f t="shared" si="10"/>
        <v>8.700000000000001</v>
      </c>
      <c r="I74" s="14">
        <f t="shared" si="10"/>
        <v>9.649999999999999</v>
      </c>
      <c r="J74" s="14">
        <f t="shared" si="10"/>
        <v>12.93</v>
      </c>
      <c r="K74" s="14">
        <f t="shared" si="10"/>
        <v>5.52</v>
      </c>
      <c r="L74" s="14">
        <f t="shared" si="10"/>
        <v>9.41</v>
      </c>
      <c r="M74" s="14">
        <f t="shared" si="10"/>
        <v>158.32999999999998</v>
      </c>
      <c r="N74" s="14">
        <f t="shared" si="10"/>
        <v>211.71</v>
      </c>
      <c r="O74" s="14">
        <f t="shared" si="10"/>
        <v>848.9</v>
      </c>
      <c r="P74" s="15">
        <f t="shared" si="10"/>
        <v>1034.41</v>
      </c>
      <c r="Q74" s="15">
        <f t="shared" si="10"/>
        <v>233.1</v>
      </c>
      <c r="R74" s="15">
        <f t="shared" si="10"/>
        <v>302.05</v>
      </c>
      <c r="S74" s="15">
        <f t="shared" si="10"/>
        <v>462.94000000000005</v>
      </c>
      <c r="T74" s="15">
        <f t="shared" si="10"/>
        <v>581.71</v>
      </c>
      <c r="U74" s="15">
        <f t="shared" si="10"/>
        <v>113.77000000000001</v>
      </c>
      <c r="V74" s="15">
        <f t="shared" si="10"/>
        <v>147.45</v>
      </c>
      <c r="W74" s="15">
        <f t="shared" si="10"/>
        <v>6.550000000000001</v>
      </c>
      <c r="X74" s="15">
        <f t="shared" si="10"/>
        <v>9.04</v>
      </c>
      <c r="Y74" s="15">
        <f t="shared" si="10"/>
        <v>0.41000000000000003</v>
      </c>
      <c r="Z74" s="15">
        <f t="shared" si="10"/>
        <v>0.6</v>
      </c>
      <c r="AA74" s="15">
        <f t="shared" si="10"/>
        <v>0.32</v>
      </c>
      <c r="AB74" s="15">
        <f t="shared" si="10"/>
        <v>0.495</v>
      </c>
      <c r="AC74" s="15">
        <f t="shared" si="10"/>
        <v>112.92999999999999</v>
      </c>
      <c r="AD74" s="15">
        <f t="shared" si="10"/>
        <v>115.98</v>
      </c>
      <c r="AE74" s="15">
        <f t="shared" si="10"/>
        <v>5.16</v>
      </c>
      <c r="AF74" s="15">
        <f t="shared" si="10"/>
        <v>7.47</v>
      </c>
    </row>
    <row r="75" spans="1:32" ht="139.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</row>
    <row r="76" spans="1:32" ht="33" customHeight="1">
      <c r="A76" s="77" t="s">
        <v>37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</row>
    <row r="77" spans="1:32" ht="26.25" customHeight="1">
      <c r="A77" s="78" t="s">
        <v>0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</row>
    <row r="78" spans="1:32" ht="32.25" customHeight="1">
      <c r="A78" s="79" t="s">
        <v>1</v>
      </c>
      <c r="B78" s="80" t="s">
        <v>2</v>
      </c>
      <c r="C78" s="79" t="s">
        <v>3</v>
      </c>
      <c r="D78" s="79"/>
      <c r="E78" s="79" t="s">
        <v>4</v>
      </c>
      <c r="F78" s="79"/>
      <c r="G78" s="79"/>
      <c r="H78" s="79"/>
      <c r="I78" s="79"/>
      <c r="J78" s="79"/>
      <c r="K78" s="79"/>
      <c r="L78" s="79"/>
      <c r="M78" s="79"/>
      <c r="N78" s="79"/>
      <c r="O78" s="79" t="s">
        <v>38</v>
      </c>
      <c r="P78" s="79"/>
      <c r="Q78" s="80" t="s">
        <v>6</v>
      </c>
      <c r="R78" s="80"/>
      <c r="S78" s="80"/>
      <c r="T78" s="80"/>
      <c r="U78" s="80"/>
      <c r="V78" s="80"/>
      <c r="W78" s="80"/>
      <c r="X78" s="80"/>
      <c r="Y78" s="81" t="s">
        <v>7</v>
      </c>
      <c r="Z78" s="81"/>
      <c r="AA78" s="81"/>
      <c r="AB78" s="81"/>
      <c r="AC78" s="81"/>
      <c r="AD78" s="81"/>
      <c r="AE78" s="81"/>
      <c r="AF78" s="81"/>
    </row>
    <row r="79" spans="1:32" ht="19.5" customHeight="1">
      <c r="A79" s="79"/>
      <c r="B79" s="80"/>
      <c r="C79" s="79" t="s">
        <v>83</v>
      </c>
      <c r="D79" s="79" t="s">
        <v>84</v>
      </c>
      <c r="E79" s="82" t="s">
        <v>8</v>
      </c>
      <c r="F79" s="82"/>
      <c r="G79" s="82"/>
      <c r="H79" s="82"/>
      <c r="I79" s="82" t="s">
        <v>9</v>
      </c>
      <c r="J79" s="82"/>
      <c r="K79" s="82"/>
      <c r="L79" s="82"/>
      <c r="M79" s="79" t="s">
        <v>10</v>
      </c>
      <c r="N79" s="79"/>
      <c r="O79" s="79" t="s">
        <v>83</v>
      </c>
      <c r="P79" s="80" t="s">
        <v>82</v>
      </c>
      <c r="Q79" s="81" t="s">
        <v>11</v>
      </c>
      <c r="R79" s="81"/>
      <c r="S79" s="81" t="s">
        <v>12</v>
      </c>
      <c r="T79" s="81"/>
      <c r="U79" s="81" t="s">
        <v>13</v>
      </c>
      <c r="V79" s="81"/>
      <c r="W79" s="81" t="s">
        <v>14</v>
      </c>
      <c r="X79" s="81"/>
      <c r="Y79" s="81" t="s">
        <v>15</v>
      </c>
      <c r="Z79" s="81"/>
      <c r="AA79" s="81" t="s">
        <v>16</v>
      </c>
      <c r="AB79" s="81"/>
      <c r="AC79" s="81" t="s">
        <v>17</v>
      </c>
      <c r="AD79" s="81"/>
      <c r="AE79" s="81" t="s">
        <v>18</v>
      </c>
      <c r="AF79" s="81"/>
    </row>
    <row r="80" spans="1:32" ht="17.25" customHeight="1">
      <c r="A80" s="79"/>
      <c r="B80" s="80"/>
      <c r="C80" s="79"/>
      <c r="D80" s="79"/>
      <c r="E80" s="82" t="s">
        <v>19</v>
      </c>
      <c r="F80" s="82"/>
      <c r="G80" s="79" t="s">
        <v>20</v>
      </c>
      <c r="H80" s="79"/>
      <c r="I80" s="82" t="s">
        <v>19</v>
      </c>
      <c r="J80" s="82"/>
      <c r="K80" s="79" t="s">
        <v>21</v>
      </c>
      <c r="L80" s="79"/>
      <c r="M80" s="79"/>
      <c r="N80" s="79"/>
      <c r="O80" s="79"/>
      <c r="P80" s="80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</row>
    <row r="81" spans="1:32" ht="30" customHeight="1">
      <c r="A81" s="79"/>
      <c r="B81" s="80"/>
      <c r="C81" s="79"/>
      <c r="D81" s="79"/>
      <c r="E81" s="3" t="s">
        <v>81</v>
      </c>
      <c r="F81" s="3" t="s">
        <v>82</v>
      </c>
      <c r="G81" s="3" t="s">
        <v>22</v>
      </c>
      <c r="H81" s="3" t="s">
        <v>23</v>
      </c>
      <c r="I81" s="3" t="s">
        <v>81</v>
      </c>
      <c r="J81" s="3" t="s">
        <v>82</v>
      </c>
      <c r="K81" s="3" t="s">
        <v>22</v>
      </c>
      <c r="L81" s="3" t="s">
        <v>23</v>
      </c>
      <c r="M81" s="3" t="s">
        <v>81</v>
      </c>
      <c r="N81" s="3" t="s">
        <v>82</v>
      </c>
      <c r="O81" s="79"/>
      <c r="P81" s="80"/>
      <c r="Q81" s="3" t="s">
        <v>81</v>
      </c>
      <c r="R81" s="3" t="s">
        <v>82</v>
      </c>
      <c r="S81" s="3" t="s">
        <v>81</v>
      </c>
      <c r="T81" s="3" t="s">
        <v>82</v>
      </c>
      <c r="U81" s="3" t="s">
        <v>81</v>
      </c>
      <c r="V81" s="3" t="s">
        <v>82</v>
      </c>
      <c r="W81" s="3" t="s">
        <v>81</v>
      </c>
      <c r="X81" s="3" t="s">
        <v>82</v>
      </c>
      <c r="Y81" s="3" t="s">
        <v>81</v>
      </c>
      <c r="Z81" s="3" t="s">
        <v>82</v>
      </c>
      <c r="AA81" s="3" t="s">
        <v>81</v>
      </c>
      <c r="AB81" s="3" t="s">
        <v>82</v>
      </c>
      <c r="AC81" s="3" t="s">
        <v>81</v>
      </c>
      <c r="AD81" s="3" t="s">
        <v>82</v>
      </c>
      <c r="AE81" s="3" t="s">
        <v>81</v>
      </c>
      <c r="AF81" s="3" t="s">
        <v>82</v>
      </c>
    </row>
    <row r="82" spans="1:32" ht="41.25" customHeight="1">
      <c r="A82" s="3">
        <v>2</v>
      </c>
      <c r="B82" s="7" t="s">
        <v>103</v>
      </c>
      <c r="C82" s="6">
        <v>15</v>
      </c>
      <c r="D82" s="6">
        <v>20</v>
      </c>
      <c r="E82" s="6">
        <v>3.48</v>
      </c>
      <c r="F82" s="6">
        <v>4.64</v>
      </c>
      <c r="G82" s="6">
        <v>4.43</v>
      </c>
      <c r="H82" s="6">
        <v>5.9</v>
      </c>
      <c r="I82" s="6">
        <v>4.43</v>
      </c>
      <c r="J82" s="6">
        <v>5.9</v>
      </c>
      <c r="K82" s="6">
        <v>0</v>
      </c>
      <c r="L82" s="6">
        <v>0</v>
      </c>
      <c r="M82" s="6">
        <v>0</v>
      </c>
      <c r="N82" s="6">
        <v>0</v>
      </c>
      <c r="O82" s="6">
        <v>54.6</v>
      </c>
      <c r="P82" s="5">
        <v>72.8</v>
      </c>
      <c r="Q82" s="5">
        <v>200</v>
      </c>
      <c r="R82" s="5">
        <v>300</v>
      </c>
      <c r="S82" s="5">
        <v>120</v>
      </c>
      <c r="T82" s="5">
        <v>180</v>
      </c>
      <c r="U82" s="5">
        <v>11</v>
      </c>
      <c r="V82" s="5">
        <v>16.5</v>
      </c>
      <c r="W82" s="5">
        <v>0.14</v>
      </c>
      <c r="X82" s="5">
        <v>0.21</v>
      </c>
      <c r="Y82" s="5">
        <v>0.006</v>
      </c>
      <c r="Z82" s="5">
        <v>0.01</v>
      </c>
      <c r="AA82" s="5">
        <v>0.073</v>
      </c>
      <c r="AB82" s="5">
        <v>0.11</v>
      </c>
      <c r="AC82" s="5">
        <v>0.14</v>
      </c>
      <c r="AD82" s="5">
        <v>0.21</v>
      </c>
      <c r="AE82" s="5">
        <v>0.04</v>
      </c>
      <c r="AF82" s="5">
        <v>0.06</v>
      </c>
    </row>
    <row r="83" spans="1:32" ht="48.75" customHeight="1">
      <c r="A83" s="3">
        <v>40</v>
      </c>
      <c r="B83" s="7" t="s">
        <v>88</v>
      </c>
      <c r="C83" s="3">
        <v>150</v>
      </c>
      <c r="D83" s="3">
        <v>200</v>
      </c>
      <c r="E83" s="6">
        <v>5.35</v>
      </c>
      <c r="F83" s="6">
        <v>7.14</v>
      </c>
      <c r="G83" s="6">
        <v>9.9</v>
      </c>
      <c r="H83" s="6">
        <v>19.9</v>
      </c>
      <c r="I83" s="6">
        <v>0.55</v>
      </c>
      <c r="J83" s="6">
        <v>0.74</v>
      </c>
      <c r="K83" s="6">
        <v>13.9</v>
      </c>
      <c r="L83" s="6">
        <v>27.8</v>
      </c>
      <c r="M83" s="6">
        <v>25.6</v>
      </c>
      <c r="N83" s="6">
        <v>27.6</v>
      </c>
      <c r="O83" s="6">
        <v>157.4</v>
      </c>
      <c r="P83" s="5">
        <v>209.9</v>
      </c>
      <c r="Q83" s="5">
        <v>131</v>
      </c>
      <c r="R83" s="5">
        <v>262</v>
      </c>
      <c r="S83" s="5">
        <v>78</v>
      </c>
      <c r="T83" s="5">
        <v>156</v>
      </c>
      <c r="U83" s="5">
        <v>13</v>
      </c>
      <c r="V83" s="5">
        <v>26</v>
      </c>
      <c r="W83" s="5">
        <v>0.9</v>
      </c>
      <c r="X83" s="5">
        <v>1.8</v>
      </c>
      <c r="Y83" s="5">
        <v>0.17</v>
      </c>
      <c r="Z83" s="5">
        <v>0.34</v>
      </c>
      <c r="AA83" s="5">
        <v>0.08</v>
      </c>
      <c r="AB83" s="5">
        <v>0.16</v>
      </c>
      <c r="AC83" s="5">
        <v>0</v>
      </c>
      <c r="AD83" s="5">
        <v>0</v>
      </c>
      <c r="AE83" s="5">
        <v>1.7</v>
      </c>
      <c r="AF83" s="5">
        <v>3.4</v>
      </c>
    </row>
    <row r="84" spans="1:32" ht="39.75" customHeight="1">
      <c r="A84" s="20">
        <v>268</v>
      </c>
      <c r="B84" s="44" t="s">
        <v>71</v>
      </c>
      <c r="C84" s="6">
        <v>100</v>
      </c>
      <c r="D84" s="6">
        <v>100</v>
      </c>
      <c r="E84" s="6">
        <v>18</v>
      </c>
      <c r="F84" s="6">
        <v>18</v>
      </c>
      <c r="G84" s="6">
        <v>22.6</v>
      </c>
      <c r="H84" s="6">
        <v>31.2</v>
      </c>
      <c r="I84" s="6">
        <v>17</v>
      </c>
      <c r="J84" s="6">
        <v>19</v>
      </c>
      <c r="K84" s="17">
        <v>17</v>
      </c>
      <c r="L84" s="6">
        <v>19</v>
      </c>
      <c r="M84" s="6">
        <v>0</v>
      </c>
      <c r="N84" s="6">
        <v>0</v>
      </c>
      <c r="O84" s="6">
        <v>244</v>
      </c>
      <c r="P84" s="5">
        <v>265</v>
      </c>
      <c r="Q84" s="5">
        <v>33</v>
      </c>
      <c r="R84" s="5">
        <v>42</v>
      </c>
      <c r="S84" s="5">
        <v>156</v>
      </c>
      <c r="T84" s="5">
        <v>163</v>
      </c>
      <c r="U84" s="5">
        <v>19</v>
      </c>
      <c r="V84" s="5">
        <v>22</v>
      </c>
      <c r="W84" s="5">
        <v>1.6</v>
      </c>
      <c r="X84" s="5">
        <v>2.4</v>
      </c>
      <c r="Y84" s="5">
        <v>0.04</v>
      </c>
      <c r="Z84" s="5">
        <v>0.06</v>
      </c>
      <c r="AA84" s="5">
        <v>0.12</v>
      </c>
      <c r="AB84" s="5">
        <v>0.23</v>
      </c>
      <c r="AC84" s="5">
        <v>1.4</v>
      </c>
      <c r="AD84" s="5">
        <v>1.6</v>
      </c>
      <c r="AE84" s="5">
        <v>6.1</v>
      </c>
      <c r="AF84" s="12">
        <v>7.2</v>
      </c>
    </row>
    <row r="85" spans="1:32" ht="1.5" customHeight="1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36.75" customHeight="1">
      <c r="A86" s="28">
        <v>382</v>
      </c>
      <c r="B86" s="39" t="s">
        <v>105</v>
      </c>
      <c r="C86" s="28">
        <v>200</v>
      </c>
      <c r="D86" s="28">
        <v>200</v>
      </c>
      <c r="E86" s="28">
        <v>4.62</v>
      </c>
      <c r="F86" s="28">
        <v>4.62</v>
      </c>
      <c r="G86" s="28">
        <v>0</v>
      </c>
      <c r="H86" s="28">
        <v>0</v>
      </c>
      <c r="I86" s="28">
        <v>4.02</v>
      </c>
      <c r="J86" s="28">
        <v>4.02</v>
      </c>
      <c r="K86" s="28">
        <v>0</v>
      </c>
      <c r="L86" s="28">
        <v>0</v>
      </c>
      <c r="M86" s="28">
        <v>43.8</v>
      </c>
      <c r="N86" s="28">
        <v>43.8</v>
      </c>
      <c r="O86" s="28">
        <v>177.56</v>
      </c>
      <c r="P86" s="40">
        <v>177.56</v>
      </c>
      <c r="Q86" s="40">
        <v>181</v>
      </c>
      <c r="R86" s="40">
        <v>181</v>
      </c>
      <c r="S86" s="40">
        <v>11</v>
      </c>
      <c r="T86" s="40">
        <v>11</v>
      </c>
      <c r="U86" s="40">
        <v>136.5</v>
      </c>
      <c r="V86" s="2">
        <v>136.5</v>
      </c>
      <c r="W86" s="40">
        <v>0.15</v>
      </c>
      <c r="X86" s="41">
        <v>0.15</v>
      </c>
      <c r="Y86" s="42">
        <v>0.04</v>
      </c>
      <c r="Z86" s="42">
        <v>0.04</v>
      </c>
      <c r="AA86" s="43">
        <v>0.2</v>
      </c>
      <c r="AB86" s="42">
        <v>0.2</v>
      </c>
      <c r="AC86" s="41">
        <v>1.5</v>
      </c>
      <c r="AD86" s="41">
        <v>1.5</v>
      </c>
      <c r="AE86" s="41">
        <v>0.15</v>
      </c>
      <c r="AF86" s="41">
        <v>0.15</v>
      </c>
    </row>
    <row r="87" spans="1:32" ht="36.75" customHeight="1">
      <c r="A87" s="8" t="s">
        <v>124</v>
      </c>
      <c r="B87" s="7" t="s">
        <v>123</v>
      </c>
      <c r="C87" s="6">
        <v>40</v>
      </c>
      <c r="D87" s="6">
        <v>50</v>
      </c>
      <c r="E87" s="6">
        <v>2.24</v>
      </c>
      <c r="F87" s="6">
        <v>3.07</v>
      </c>
      <c r="G87" s="6"/>
      <c r="H87" s="6"/>
      <c r="I87" s="6">
        <v>0.8</v>
      </c>
      <c r="J87" s="6">
        <v>1.07</v>
      </c>
      <c r="K87" s="6"/>
      <c r="L87" s="6"/>
      <c r="M87" s="6">
        <v>16.7</v>
      </c>
      <c r="N87" s="6">
        <v>20.9</v>
      </c>
      <c r="O87" s="6">
        <v>85.7</v>
      </c>
      <c r="P87" s="5">
        <v>107.2</v>
      </c>
      <c r="Q87" s="5">
        <v>9.2</v>
      </c>
      <c r="R87" s="5">
        <v>13.8</v>
      </c>
      <c r="S87" s="5">
        <v>42.4</v>
      </c>
      <c r="T87" s="5">
        <v>63.6</v>
      </c>
      <c r="U87" s="5">
        <v>10</v>
      </c>
      <c r="V87" s="5">
        <v>15</v>
      </c>
      <c r="W87" s="5">
        <v>1.24</v>
      </c>
      <c r="X87" s="5">
        <v>1.86</v>
      </c>
      <c r="Y87" s="5">
        <v>0.04</v>
      </c>
      <c r="Z87" s="5">
        <v>0.07</v>
      </c>
      <c r="AA87" s="5" t="s">
        <v>59</v>
      </c>
      <c r="AB87" s="5">
        <v>0.05</v>
      </c>
      <c r="AC87" s="5">
        <v>0</v>
      </c>
      <c r="AD87" s="5">
        <v>0</v>
      </c>
      <c r="AE87" s="5">
        <v>1.2</v>
      </c>
      <c r="AF87" s="5">
        <v>1.82</v>
      </c>
    </row>
    <row r="88" spans="1:32" ht="36.75" customHeight="1">
      <c r="A88" s="6" t="s">
        <v>125</v>
      </c>
      <c r="B88" s="7" t="s">
        <v>122</v>
      </c>
      <c r="C88" s="6">
        <v>40</v>
      </c>
      <c r="D88" s="6">
        <v>60</v>
      </c>
      <c r="E88" s="6">
        <v>2.6</v>
      </c>
      <c r="F88" s="6">
        <v>3.96</v>
      </c>
      <c r="G88" s="6"/>
      <c r="H88" s="6"/>
      <c r="I88" s="6">
        <v>0.48</v>
      </c>
      <c r="J88" s="6">
        <v>0.72</v>
      </c>
      <c r="K88" s="6"/>
      <c r="L88" s="6"/>
      <c r="M88" s="6">
        <v>1.05</v>
      </c>
      <c r="N88" s="6">
        <v>1.38</v>
      </c>
      <c r="O88" s="6">
        <v>72.4</v>
      </c>
      <c r="P88" s="5">
        <v>108.6</v>
      </c>
      <c r="Q88" s="5">
        <v>14</v>
      </c>
      <c r="R88" s="5">
        <v>21</v>
      </c>
      <c r="S88" s="5">
        <v>10</v>
      </c>
      <c r="T88" s="5">
        <v>12</v>
      </c>
      <c r="U88" s="5">
        <v>0.31</v>
      </c>
      <c r="V88" s="5">
        <v>0.63</v>
      </c>
      <c r="W88" s="5">
        <v>0.08</v>
      </c>
      <c r="X88" s="5">
        <v>1.12</v>
      </c>
      <c r="Y88" s="5">
        <v>0.02</v>
      </c>
      <c r="Z88" s="5">
        <v>0.04</v>
      </c>
      <c r="AA88" s="5">
        <v>0.07</v>
      </c>
      <c r="AB88" s="5">
        <v>0.1</v>
      </c>
      <c r="AC88" s="5">
        <v>0</v>
      </c>
      <c r="AD88" s="5">
        <v>0</v>
      </c>
      <c r="AE88" s="5">
        <v>67.2</v>
      </c>
      <c r="AF88" s="5">
        <v>75.4</v>
      </c>
    </row>
    <row r="89" spans="1:32" ht="36.75" customHeight="1">
      <c r="A89" s="6"/>
      <c r="B89" s="13" t="s">
        <v>39</v>
      </c>
      <c r="C89" s="6"/>
      <c r="D89" s="6"/>
      <c r="E89" s="14">
        <f aca="true" t="shared" si="11" ref="E89:AF89">SUM(E82:E88)</f>
        <v>36.29</v>
      </c>
      <c r="F89" s="14">
        <f t="shared" si="11"/>
        <v>41.43</v>
      </c>
      <c r="G89" s="14">
        <f t="shared" si="11"/>
        <v>36.93</v>
      </c>
      <c r="H89" s="14">
        <f t="shared" si="11"/>
        <v>57</v>
      </c>
      <c r="I89" s="14">
        <f t="shared" si="11"/>
        <v>27.28</v>
      </c>
      <c r="J89" s="14">
        <f t="shared" si="11"/>
        <v>31.45</v>
      </c>
      <c r="K89" s="14">
        <f t="shared" si="11"/>
        <v>30.9</v>
      </c>
      <c r="L89" s="14">
        <f t="shared" si="11"/>
        <v>46.8</v>
      </c>
      <c r="M89" s="14">
        <f t="shared" si="11"/>
        <v>87.15</v>
      </c>
      <c r="N89" s="14">
        <f t="shared" si="11"/>
        <v>93.68</v>
      </c>
      <c r="O89" s="14">
        <f t="shared" si="11"/>
        <v>791.66</v>
      </c>
      <c r="P89" s="15">
        <f t="shared" si="11"/>
        <v>941.0600000000001</v>
      </c>
      <c r="Q89" s="15">
        <f t="shared" si="11"/>
        <v>568.2</v>
      </c>
      <c r="R89" s="15">
        <f t="shared" si="11"/>
        <v>819.8</v>
      </c>
      <c r="S89" s="15">
        <f t="shared" si="11"/>
        <v>417.4</v>
      </c>
      <c r="T89" s="15">
        <f t="shared" si="11"/>
        <v>585.6</v>
      </c>
      <c r="U89" s="15">
        <f t="shared" si="11"/>
        <v>189.81</v>
      </c>
      <c r="V89" s="15">
        <f t="shared" si="11"/>
        <v>216.63</v>
      </c>
      <c r="W89" s="15">
        <f t="shared" si="11"/>
        <v>4.11</v>
      </c>
      <c r="X89" s="15">
        <f t="shared" si="11"/>
        <v>7.540000000000001</v>
      </c>
      <c r="Y89" s="15">
        <f t="shared" si="11"/>
        <v>0.316</v>
      </c>
      <c r="Z89" s="15">
        <f t="shared" si="11"/>
        <v>0.56</v>
      </c>
      <c r="AA89" s="15">
        <f t="shared" si="11"/>
        <v>0.543</v>
      </c>
      <c r="AB89" s="15">
        <f t="shared" si="11"/>
        <v>0.85</v>
      </c>
      <c r="AC89" s="15">
        <f t="shared" si="11"/>
        <v>3.04</v>
      </c>
      <c r="AD89" s="15">
        <f t="shared" si="11"/>
        <v>3.31</v>
      </c>
      <c r="AE89" s="19">
        <f t="shared" si="11"/>
        <v>76.39</v>
      </c>
      <c r="AF89" s="19">
        <f t="shared" si="11"/>
        <v>88.03</v>
      </c>
    </row>
    <row r="90" spans="1:32" s="45" customFormat="1" ht="24" customHeight="1">
      <c r="A90" s="78" t="s">
        <v>26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</row>
    <row r="91" spans="1:32" s="45" customFormat="1" ht="43.5" customHeight="1">
      <c r="A91" s="6">
        <v>32</v>
      </c>
      <c r="B91" s="7" t="s">
        <v>96</v>
      </c>
      <c r="C91" s="3">
        <v>200</v>
      </c>
      <c r="D91" s="3">
        <v>250</v>
      </c>
      <c r="E91" s="6">
        <v>6.89</v>
      </c>
      <c r="F91" s="6">
        <v>8.61</v>
      </c>
      <c r="G91" s="6">
        <v>3.5</v>
      </c>
      <c r="H91" s="6">
        <v>4.2</v>
      </c>
      <c r="I91" s="6">
        <v>6.72</v>
      </c>
      <c r="J91" s="6">
        <v>8.4</v>
      </c>
      <c r="K91" s="6">
        <v>1.5</v>
      </c>
      <c r="L91" s="6">
        <v>1.8</v>
      </c>
      <c r="M91" s="6">
        <v>11.47</v>
      </c>
      <c r="N91" s="6">
        <v>14.34</v>
      </c>
      <c r="O91" s="6">
        <v>133.8</v>
      </c>
      <c r="P91" s="5">
        <v>167.25</v>
      </c>
      <c r="Q91" s="5">
        <v>3.8</v>
      </c>
      <c r="R91" s="5">
        <v>3.8</v>
      </c>
      <c r="S91" s="5">
        <v>17.7</v>
      </c>
      <c r="T91" s="5">
        <v>17.7</v>
      </c>
      <c r="U91" s="5">
        <v>189.9</v>
      </c>
      <c r="V91" s="5">
        <v>189.9</v>
      </c>
      <c r="W91" s="5">
        <v>1.3</v>
      </c>
      <c r="X91" s="5">
        <v>1.8</v>
      </c>
      <c r="Y91" s="5">
        <v>0.05</v>
      </c>
      <c r="Z91" s="5">
        <v>0.06</v>
      </c>
      <c r="AA91" s="5">
        <v>0.2</v>
      </c>
      <c r="AB91" s="5">
        <v>0.2</v>
      </c>
      <c r="AC91" s="5">
        <v>1.5</v>
      </c>
      <c r="AD91" s="5">
        <v>2</v>
      </c>
      <c r="AE91" s="5">
        <v>0.8</v>
      </c>
      <c r="AF91" s="5">
        <v>0.9</v>
      </c>
    </row>
    <row r="92" spans="1:32" s="45" customFormat="1" ht="37.5" customHeight="1">
      <c r="A92" s="6">
        <v>43</v>
      </c>
      <c r="B92" s="7" t="s">
        <v>87</v>
      </c>
      <c r="C92" s="6">
        <v>180</v>
      </c>
      <c r="D92" s="6">
        <v>200</v>
      </c>
      <c r="E92" s="6">
        <v>3.67</v>
      </c>
      <c r="F92" s="6">
        <v>4.08</v>
      </c>
      <c r="G92" s="6"/>
      <c r="H92" s="6"/>
      <c r="I92" s="6">
        <v>5.76</v>
      </c>
      <c r="J92" s="6">
        <v>6.4</v>
      </c>
      <c r="K92" s="6"/>
      <c r="L92" s="6"/>
      <c r="M92" s="6">
        <v>24.53</v>
      </c>
      <c r="N92" s="6">
        <v>27.26</v>
      </c>
      <c r="O92" s="6">
        <v>164.7</v>
      </c>
      <c r="P92" s="5">
        <v>183</v>
      </c>
      <c r="Q92" s="5">
        <v>36.96</v>
      </c>
      <c r="R92" s="5">
        <v>49.3</v>
      </c>
      <c r="S92" s="5">
        <v>86.55</v>
      </c>
      <c r="T92" s="5">
        <v>115.46</v>
      </c>
      <c r="U92" s="5">
        <v>27.74</v>
      </c>
      <c r="V92" s="5">
        <v>37</v>
      </c>
      <c r="W92" s="5">
        <v>1.01</v>
      </c>
      <c r="X92" s="5">
        <v>1.35</v>
      </c>
      <c r="Y92" s="5">
        <v>0.14</v>
      </c>
      <c r="Z92" s="5">
        <v>0.19</v>
      </c>
      <c r="AA92" s="5">
        <v>0.11</v>
      </c>
      <c r="AB92" s="5">
        <v>0.15</v>
      </c>
      <c r="AC92" s="5">
        <v>18.15</v>
      </c>
      <c r="AD92" s="5">
        <v>24.21</v>
      </c>
      <c r="AE92" s="5">
        <v>1.36</v>
      </c>
      <c r="AF92" s="5">
        <v>1.8</v>
      </c>
    </row>
    <row r="93" spans="1:32" s="45" customFormat="1" ht="37.5" customHeight="1">
      <c r="A93" s="6">
        <v>268</v>
      </c>
      <c r="B93" s="7" t="s">
        <v>94</v>
      </c>
      <c r="C93" s="6">
        <v>80</v>
      </c>
      <c r="D93" s="6">
        <v>100</v>
      </c>
      <c r="E93" s="6">
        <v>12.54</v>
      </c>
      <c r="F93" s="6">
        <v>15.55</v>
      </c>
      <c r="G93" s="6">
        <v>5</v>
      </c>
      <c r="H93" s="6">
        <v>7.2</v>
      </c>
      <c r="I93" s="6">
        <v>9.24</v>
      </c>
      <c r="J93" s="6">
        <v>11.55</v>
      </c>
      <c r="K93" s="6">
        <v>5.5</v>
      </c>
      <c r="L93" s="6">
        <v>6.4</v>
      </c>
      <c r="M93" s="6">
        <v>12.56</v>
      </c>
      <c r="N93" s="6">
        <v>15.7</v>
      </c>
      <c r="O93" s="6">
        <v>183</v>
      </c>
      <c r="P93" s="5">
        <v>228.75</v>
      </c>
      <c r="Q93" s="5">
        <v>33</v>
      </c>
      <c r="R93" s="5">
        <v>42</v>
      </c>
      <c r="S93" s="5">
        <v>80</v>
      </c>
      <c r="T93" s="5">
        <v>92</v>
      </c>
      <c r="U93" s="5">
        <v>18</v>
      </c>
      <c r="V93" s="5">
        <v>21</v>
      </c>
      <c r="W93" s="5">
        <v>0.7</v>
      </c>
      <c r="X93" s="5">
        <v>0.9</v>
      </c>
      <c r="Y93" s="5">
        <v>0.04</v>
      </c>
      <c r="Z93" s="5">
        <v>0.06</v>
      </c>
      <c r="AA93" s="5">
        <v>0.05</v>
      </c>
      <c r="AB93" s="5">
        <v>0.07</v>
      </c>
      <c r="AC93" s="5">
        <v>0</v>
      </c>
      <c r="AD93" s="5">
        <v>0</v>
      </c>
      <c r="AE93" s="5">
        <v>1.1</v>
      </c>
      <c r="AF93" s="5">
        <v>1.6</v>
      </c>
    </row>
    <row r="94" spans="1:33" s="45" customFormat="1" ht="42.75" customHeight="1">
      <c r="A94" s="6">
        <v>8</v>
      </c>
      <c r="B94" s="16" t="s">
        <v>28</v>
      </c>
      <c r="C94" s="6">
        <v>200</v>
      </c>
      <c r="D94" s="6">
        <v>200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20.2</v>
      </c>
      <c r="N94" s="6">
        <v>20.2</v>
      </c>
      <c r="O94" s="6">
        <v>92</v>
      </c>
      <c r="P94" s="5">
        <v>92</v>
      </c>
      <c r="Q94" s="5">
        <v>14</v>
      </c>
      <c r="R94" s="5">
        <v>14</v>
      </c>
      <c r="S94" s="5">
        <v>14</v>
      </c>
      <c r="T94" s="5">
        <v>14</v>
      </c>
      <c r="U94" s="5">
        <v>8</v>
      </c>
      <c r="V94" s="5">
        <v>8</v>
      </c>
      <c r="W94" s="5">
        <v>2.8</v>
      </c>
      <c r="X94" s="5">
        <v>2.8</v>
      </c>
      <c r="Y94" s="5">
        <v>0.022</v>
      </c>
      <c r="Z94" s="5">
        <v>0.022</v>
      </c>
      <c r="AA94" s="5">
        <v>0.022</v>
      </c>
      <c r="AB94" s="5">
        <v>0.022</v>
      </c>
      <c r="AC94" s="5">
        <v>4</v>
      </c>
      <c r="AD94" s="5">
        <v>4</v>
      </c>
      <c r="AE94" s="5">
        <v>0.2</v>
      </c>
      <c r="AF94" s="5">
        <v>0.2</v>
      </c>
      <c r="AG94" s="46"/>
    </row>
    <row r="95" spans="1:32" s="45" customFormat="1" ht="43.5" customHeight="1">
      <c r="A95" s="6" t="s">
        <v>126</v>
      </c>
      <c r="B95" s="7" t="s">
        <v>32</v>
      </c>
      <c r="C95" s="6">
        <v>150</v>
      </c>
      <c r="D95" s="6">
        <v>150</v>
      </c>
      <c r="E95" s="6">
        <v>0.6</v>
      </c>
      <c r="F95" s="6">
        <v>0.6</v>
      </c>
      <c r="G95" s="6">
        <v>0</v>
      </c>
      <c r="H95" s="6">
        <v>0</v>
      </c>
      <c r="I95" s="6">
        <v>0.6</v>
      </c>
      <c r="J95" s="6">
        <v>0.6</v>
      </c>
      <c r="K95" s="6">
        <v>0.4</v>
      </c>
      <c r="L95" s="6">
        <v>0.4</v>
      </c>
      <c r="M95" s="6">
        <v>14.7</v>
      </c>
      <c r="N95" s="6">
        <v>14.7</v>
      </c>
      <c r="O95" s="6">
        <v>70.3</v>
      </c>
      <c r="P95" s="5">
        <v>70.3</v>
      </c>
      <c r="Q95" s="5">
        <v>19</v>
      </c>
      <c r="R95" s="5">
        <v>19</v>
      </c>
      <c r="S95" s="5">
        <v>16</v>
      </c>
      <c r="T95" s="5">
        <v>16</v>
      </c>
      <c r="U95" s="5">
        <v>12</v>
      </c>
      <c r="V95" s="5">
        <v>12</v>
      </c>
      <c r="W95" s="5">
        <v>2.3</v>
      </c>
      <c r="X95" s="5">
        <v>2.3</v>
      </c>
      <c r="Y95" s="5">
        <v>0.02</v>
      </c>
      <c r="Z95" s="5">
        <v>0.02</v>
      </c>
      <c r="AA95" s="5">
        <v>0.03</v>
      </c>
      <c r="AB95" s="5">
        <v>0.03</v>
      </c>
      <c r="AC95" s="5">
        <v>5</v>
      </c>
      <c r="AD95" s="5">
        <v>5</v>
      </c>
      <c r="AE95" s="5">
        <v>0.1</v>
      </c>
      <c r="AF95" s="5"/>
    </row>
    <row r="96" spans="1:32" s="45" customFormat="1" ht="44.25" customHeight="1">
      <c r="A96" s="8" t="s">
        <v>124</v>
      </c>
      <c r="B96" s="7" t="s">
        <v>123</v>
      </c>
      <c r="C96" s="6">
        <v>40</v>
      </c>
      <c r="D96" s="6">
        <v>50</v>
      </c>
      <c r="E96" s="6">
        <v>2.24</v>
      </c>
      <c r="F96" s="6">
        <v>3.07</v>
      </c>
      <c r="G96" s="6"/>
      <c r="H96" s="6"/>
      <c r="I96" s="6">
        <v>0.8</v>
      </c>
      <c r="J96" s="6">
        <v>1.07</v>
      </c>
      <c r="K96" s="6"/>
      <c r="L96" s="6"/>
      <c r="M96" s="6">
        <v>16.7</v>
      </c>
      <c r="N96" s="6">
        <v>20.9</v>
      </c>
      <c r="O96" s="6">
        <v>85.7</v>
      </c>
      <c r="P96" s="5">
        <v>107.2</v>
      </c>
      <c r="Q96" s="5">
        <v>9.2</v>
      </c>
      <c r="R96" s="5">
        <v>13.8</v>
      </c>
      <c r="S96" s="5">
        <v>42.4</v>
      </c>
      <c r="T96" s="5">
        <v>63.6</v>
      </c>
      <c r="U96" s="5">
        <v>10</v>
      </c>
      <c r="V96" s="5">
        <v>15</v>
      </c>
      <c r="W96" s="5">
        <v>1.24</v>
      </c>
      <c r="X96" s="5">
        <v>1.86</v>
      </c>
      <c r="Y96" s="5">
        <v>0.04</v>
      </c>
      <c r="Z96" s="5">
        <v>0.07</v>
      </c>
      <c r="AA96" s="5">
        <v>0.04</v>
      </c>
      <c r="AB96" s="5">
        <v>0.05</v>
      </c>
      <c r="AC96" s="5">
        <v>0</v>
      </c>
      <c r="AD96" s="5">
        <v>0</v>
      </c>
      <c r="AE96" s="5">
        <v>1.2</v>
      </c>
      <c r="AF96" s="5">
        <v>1.82</v>
      </c>
    </row>
    <row r="97" spans="1:32" s="45" customFormat="1" ht="27" customHeight="1">
      <c r="A97" s="6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s="45" customFormat="1" ht="36.75" customHeight="1">
      <c r="A98" s="6"/>
      <c r="B98" s="13" t="s">
        <v>40</v>
      </c>
      <c r="C98" s="6"/>
      <c r="D98" s="6"/>
      <c r="E98" s="14">
        <f aca="true" t="shared" si="12" ref="E98:AF98">E91+E92+E93+E94+E95+E96+E97</f>
        <v>25.939999999999998</v>
      </c>
      <c r="F98" s="14">
        <f t="shared" si="12"/>
        <v>31.910000000000004</v>
      </c>
      <c r="G98" s="14">
        <f t="shared" si="12"/>
        <v>8.5</v>
      </c>
      <c r="H98" s="14">
        <f t="shared" si="12"/>
        <v>11.4</v>
      </c>
      <c r="I98" s="14">
        <f t="shared" si="12"/>
        <v>23.12</v>
      </c>
      <c r="J98" s="14">
        <f t="shared" si="12"/>
        <v>28.020000000000003</v>
      </c>
      <c r="K98" s="14">
        <f t="shared" si="12"/>
        <v>7.4</v>
      </c>
      <c r="L98" s="14">
        <f t="shared" si="12"/>
        <v>8.600000000000001</v>
      </c>
      <c r="M98" s="14">
        <f t="shared" si="12"/>
        <v>100.16000000000001</v>
      </c>
      <c r="N98" s="14">
        <f t="shared" si="12"/>
        <v>113.1</v>
      </c>
      <c r="O98" s="14">
        <f t="shared" si="12"/>
        <v>729.5</v>
      </c>
      <c r="P98" s="15">
        <f t="shared" si="12"/>
        <v>848.5</v>
      </c>
      <c r="Q98" s="15">
        <f t="shared" si="12"/>
        <v>115.96</v>
      </c>
      <c r="R98" s="15">
        <f t="shared" si="12"/>
        <v>141.9</v>
      </c>
      <c r="S98" s="15">
        <f t="shared" si="12"/>
        <v>256.65</v>
      </c>
      <c r="T98" s="15">
        <f t="shared" si="12"/>
        <v>318.76</v>
      </c>
      <c r="U98" s="15">
        <f t="shared" si="12"/>
        <v>265.64</v>
      </c>
      <c r="V98" s="15">
        <f t="shared" si="12"/>
        <v>282.9</v>
      </c>
      <c r="W98" s="15">
        <f t="shared" si="12"/>
        <v>9.35</v>
      </c>
      <c r="X98" s="15">
        <f t="shared" si="12"/>
        <v>11.01</v>
      </c>
      <c r="Y98" s="15">
        <f t="shared" si="12"/>
        <v>0.312</v>
      </c>
      <c r="Z98" s="15">
        <f t="shared" si="12"/>
        <v>0.42200000000000004</v>
      </c>
      <c r="AA98" s="15">
        <f t="shared" si="12"/>
        <v>0.452</v>
      </c>
      <c r="AB98" s="15">
        <f t="shared" si="12"/>
        <v>0.522</v>
      </c>
      <c r="AC98" s="15">
        <f t="shared" si="12"/>
        <v>28.65</v>
      </c>
      <c r="AD98" s="15">
        <f t="shared" si="12"/>
        <v>35.21</v>
      </c>
      <c r="AE98" s="15">
        <f t="shared" si="12"/>
        <v>4.760000000000001</v>
      </c>
      <c r="AF98" s="15">
        <f t="shared" si="12"/>
        <v>6.320000000000001</v>
      </c>
    </row>
    <row r="99" spans="1:32" s="45" customFormat="1" ht="23.25" customHeight="1">
      <c r="A99" s="6"/>
      <c r="B99" s="13" t="s">
        <v>33</v>
      </c>
      <c r="C99" s="6"/>
      <c r="D99" s="6"/>
      <c r="E99" s="14">
        <f aca="true" t="shared" si="13" ref="E99:AF99">E89+E98</f>
        <v>62.23</v>
      </c>
      <c r="F99" s="14">
        <f t="shared" si="13"/>
        <v>73.34</v>
      </c>
      <c r="G99" s="14">
        <f t="shared" si="13"/>
        <v>45.43</v>
      </c>
      <c r="H99" s="14">
        <f t="shared" si="13"/>
        <v>68.4</v>
      </c>
      <c r="I99" s="14">
        <f t="shared" si="13"/>
        <v>50.400000000000006</v>
      </c>
      <c r="J99" s="14">
        <f t="shared" si="13"/>
        <v>59.47</v>
      </c>
      <c r="K99" s="14">
        <f t="shared" si="13"/>
        <v>38.3</v>
      </c>
      <c r="L99" s="14">
        <f t="shared" si="13"/>
        <v>55.4</v>
      </c>
      <c r="M99" s="14">
        <f t="shared" si="13"/>
        <v>187.31</v>
      </c>
      <c r="N99" s="14">
        <f t="shared" si="13"/>
        <v>206.78</v>
      </c>
      <c r="O99" s="14">
        <f t="shared" si="13"/>
        <v>1521.1599999999999</v>
      </c>
      <c r="P99" s="15">
        <f t="shared" si="13"/>
        <v>1789.56</v>
      </c>
      <c r="Q99" s="15">
        <f t="shared" si="13"/>
        <v>684.1600000000001</v>
      </c>
      <c r="R99" s="15">
        <f t="shared" si="13"/>
        <v>961.6999999999999</v>
      </c>
      <c r="S99" s="15">
        <f t="shared" si="13"/>
        <v>674.05</v>
      </c>
      <c r="T99" s="15">
        <f t="shared" si="13"/>
        <v>904.36</v>
      </c>
      <c r="U99" s="15">
        <f t="shared" si="13"/>
        <v>455.45</v>
      </c>
      <c r="V99" s="15">
        <f t="shared" si="13"/>
        <v>499.53</v>
      </c>
      <c r="W99" s="15">
        <f t="shared" si="13"/>
        <v>13.46</v>
      </c>
      <c r="X99" s="15">
        <f t="shared" si="13"/>
        <v>18.55</v>
      </c>
      <c r="Y99" s="15">
        <f t="shared" si="13"/>
        <v>0.628</v>
      </c>
      <c r="Z99" s="15">
        <f t="shared" si="13"/>
        <v>0.9820000000000001</v>
      </c>
      <c r="AA99" s="15">
        <f t="shared" si="13"/>
        <v>0.9950000000000001</v>
      </c>
      <c r="AB99" s="15">
        <f t="shared" si="13"/>
        <v>1.3719999999999999</v>
      </c>
      <c r="AC99" s="15">
        <f t="shared" si="13"/>
        <v>31.689999999999998</v>
      </c>
      <c r="AD99" s="15">
        <f t="shared" si="13"/>
        <v>38.52</v>
      </c>
      <c r="AE99" s="15">
        <f t="shared" si="13"/>
        <v>81.15</v>
      </c>
      <c r="AF99" s="15">
        <f t="shared" si="13"/>
        <v>94.35000000000001</v>
      </c>
    </row>
    <row r="100" spans="1:32" s="45" customFormat="1" ht="178.5" customHeight="1">
      <c r="A100" s="32"/>
      <c r="B100" s="47"/>
      <c r="C100" s="32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8"/>
    </row>
    <row r="101" spans="1:32" ht="21.75" customHeight="1">
      <c r="A101" s="77" t="s">
        <v>41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</row>
    <row r="102" spans="1:32" ht="21" customHeight="1">
      <c r="A102" s="78" t="s">
        <v>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</row>
    <row r="103" spans="1:32" ht="27" customHeight="1">
      <c r="A103" s="79" t="s">
        <v>1</v>
      </c>
      <c r="B103" s="80" t="s">
        <v>2</v>
      </c>
      <c r="C103" s="79" t="s">
        <v>3</v>
      </c>
      <c r="D103" s="79"/>
      <c r="E103" s="79" t="s">
        <v>4</v>
      </c>
      <c r="F103" s="79"/>
      <c r="G103" s="79"/>
      <c r="H103" s="79"/>
      <c r="I103" s="79"/>
      <c r="J103" s="79"/>
      <c r="K103" s="79"/>
      <c r="L103" s="79"/>
      <c r="M103" s="79"/>
      <c r="N103" s="79"/>
      <c r="O103" s="79" t="s">
        <v>42</v>
      </c>
      <c r="P103" s="79"/>
      <c r="Q103" s="80" t="s">
        <v>6</v>
      </c>
      <c r="R103" s="80"/>
      <c r="S103" s="80"/>
      <c r="T103" s="80"/>
      <c r="U103" s="80"/>
      <c r="V103" s="80"/>
      <c r="W103" s="80"/>
      <c r="X103" s="80"/>
      <c r="Y103" s="81" t="s">
        <v>7</v>
      </c>
      <c r="Z103" s="81"/>
      <c r="AA103" s="81"/>
      <c r="AB103" s="81"/>
      <c r="AC103" s="81"/>
      <c r="AD103" s="81"/>
      <c r="AE103" s="81"/>
      <c r="AF103" s="81"/>
    </row>
    <row r="104" spans="1:32" ht="12" customHeight="1">
      <c r="A104" s="79"/>
      <c r="B104" s="80"/>
      <c r="C104" s="79" t="s">
        <v>83</v>
      </c>
      <c r="D104" s="79" t="s">
        <v>84</v>
      </c>
      <c r="E104" s="82" t="s">
        <v>8</v>
      </c>
      <c r="F104" s="82"/>
      <c r="G104" s="82"/>
      <c r="H104" s="82"/>
      <c r="I104" s="82" t="s">
        <v>9</v>
      </c>
      <c r="J104" s="82"/>
      <c r="K104" s="82"/>
      <c r="L104" s="82"/>
      <c r="M104" s="79" t="s">
        <v>10</v>
      </c>
      <c r="N104" s="79"/>
      <c r="O104" s="79"/>
      <c r="P104" s="79"/>
      <c r="Q104" s="81" t="s">
        <v>11</v>
      </c>
      <c r="R104" s="81"/>
      <c r="S104" s="81" t="s">
        <v>12</v>
      </c>
      <c r="T104" s="81"/>
      <c r="U104" s="81" t="s">
        <v>13</v>
      </c>
      <c r="V104" s="81"/>
      <c r="W104" s="81" t="s">
        <v>14</v>
      </c>
      <c r="X104" s="81"/>
      <c r="Y104" s="81" t="s">
        <v>15</v>
      </c>
      <c r="Z104" s="81"/>
      <c r="AA104" s="81" t="s">
        <v>16</v>
      </c>
      <c r="AB104" s="81"/>
      <c r="AC104" s="81" t="s">
        <v>17</v>
      </c>
      <c r="AD104" s="81"/>
      <c r="AE104" s="81" t="s">
        <v>18</v>
      </c>
      <c r="AF104" s="81"/>
    </row>
    <row r="105" spans="1:32" ht="12" customHeight="1">
      <c r="A105" s="79"/>
      <c r="B105" s="80"/>
      <c r="C105" s="79"/>
      <c r="D105" s="79"/>
      <c r="E105" s="82" t="s">
        <v>19</v>
      </c>
      <c r="F105" s="82"/>
      <c r="G105" s="79" t="s">
        <v>20</v>
      </c>
      <c r="H105" s="79"/>
      <c r="I105" s="82" t="s">
        <v>19</v>
      </c>
      <c r="J105" s="82"/>
      <c r="K105" s="79" t="s">
        <v>21</v>
      </c>
      <c r="L105" s="79"/>
      <c r="M105" s="79"/>
      <c r="N105" s="79"/>
      <c r="O105" s="79"/>
      <c r="P105" s="79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</row>
    <row r="106" spans="1:32" ht="33" customHeight="1">
      <c r="A106" s="79"/>
      <c r="B106" s="80"/>
      <c r="C106" s="79"/>
      <c r="D106" s="79"/>
      <c r="E106" s="3" t="s">
        <v>81</v>
      </c>
      <c r="F106" s="3" t="s">
        <v>82</v>
      </c>
      <c r="G106" s="3" t="s">
        <v>22</v>
      </c>
      <c r="H106" s="3" t="s">
        <v>23</v>
      </c>
      <c r="I106" s="3" t="s">
        <v>81</v>
      </c>
      <c r="J106" s="3" t="s">
        <v>82</v>
      </c>
      <c r="K106" s="3" t="s">
        <v>22</v>
      </c>
      <c r="L106" s="3" t="s">
        <v>23</v>
      </c>
      <c r="M106" s="3" t="s">
        <v>81</v>
      </c>
      <c r="N106" s="3" t="s">
        <v>82</v>
      </c>
      <c r="O106" s="3" t="s">
        <v>81</v>
      </c>
      <c r="P106" s="3" t="s">
        <v>82</v>
      </c>
      <c r="Q106" s="3" t="s">
        <v>81</v>
      </c>
      <c r="R106" s="3" t="s">
        <v>82</v>
      </c>
      <c r="S106" s="3" t="s">
        <v>81</v>
      </c>
      <c r="T106" s="3" t="s">
        <v>82</v>
      </c>
      <c r="U106" s="3" t="s">
        <v>81</v>
      </c>
      <c r="V106" s="3" t="s">
        <v>82</v>
      </c>
      <c r="W106" s="3" t="s">
        <v>81</v>
      </c>
      <c r="X106" s="3" t="s">
        <v>82</v>
      </c>
      <c r="Y106" s="3" t="s">
        <v>81</v>
      </c>
      <c r="Z106" s="3" t="s">
        <v>82</v>
      </c>
      <c r="AA106" s="3" t="s">
        <v>81</v>
      </c>
      <c r="AB106" s="3" t="s">
        <v>82</v>
      </c>
      <c r="AC106" s="3" t="s">
        <v>81</v>
      </c>
      <c r="AD106" s="3" t="s">
        <v>82</v>
      </c>
      <c r="AE106" s="3" t="s">
        <v>81</v>
      </c>
      <c r="AF106" s="3" t="s">
        <v>82</v>
      </c>
    </row>
    <row r="107" spans="1:32" ht="39" customHeight="1">
      <c r="A107" s="6"/>
      <c r="B107" s="7"/>
      <c r="C107" s="6"/>
      <c r="D107" s="6"/>
      <c r="E107" s="6"/>
      <c r="F107" s="6"/>
      <c r="G107" s="6"/>
      <c r="H107" s="6"/>
      <c r="I107" s="17"/>
      <c r="J107" s="17"/>
      <c r="K107" s="6"/>
      <c r="L107" s="6"/>
      <c r="M107" s="6"/>
      <c r="N107" s="6"/>
      <c r="O107" s="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46.5" customHeight="1">
      <c r="A108" s="6">
        <v>19</v>
      </c>
      <c r="B108" s="7" t="s">
        <v>97</v>
      </c>
      <c r="C108" s="3">
        <v>150</v>
      </c>
      <c r="D108" s="3">
        <v>200</v>
      </c>
      <c r="E108" s="6">
        <v>2.38</v>
      </c>
      <c r="F108" s="6">
        <v>4.76</v>
      </c>
      <c r="G108" s="6">
        <v>2.5</v>
      </c>
      <c r="H108" s="6">
        <v>3.7</v>
      </c>
      <c r="I108" s="6">
        <v>5.26</v>
      </c>
      <c r="J108" s="6">
        <v>7.85</v>
      </c>
      <c r="K108" s="6">
        <v>2.5</v>
      </c>
      <c r="L108" s="6">
        <v>3.7</v>
      </c>
      <c r="M108" s="6">
        <v>1.24</v>
      </c>
      <c r="N108" s="6">
        <v>2.35</v>
      </c>
      <c r="O108" s="6">
        <v>162.3</v>
      </c>
      <c r="P108" s="5">
        <v>224.6</v>
      </c>
      <c r="Q108" s="5">
        <v>38</v>
      </c>
      <c r="R108" s="5">
        <v>40.6</v>
      </c>
      <c r="S108" s="5">
        <v>170</v>
      </c>
      <c r="T108" s="5">
        <v>220.2</v>
      </c>
      <c r="U108" s="5">
        <v>25</v>
      </c>
      <c r="V108" s="5">
        <v>39</v>
      </c>
      <c r="W108" s="5">
        <v>1.3</v>
      </c>
      <c r="X108" s="5">
        <v>1.36</v>
      </c>
      <c r="Y108" s="5">
        <v>0.1</v>
      </c>
      <c r="Z108" s="5">
        <v>0.2</v>
      </c>
      <c r="AA108" s="5">
        <v>0.05</v>
      </c>
      <c r="AB108" s="5">
        <v>0.07</v>
      </c>
      <c r="AC108" s="5">
        <v>0</v>
      </c>
      <c r="AD108" s="5">
        <v>0</v>
      </c>
      <c r="AE108" s="5">
        <v>0.005</v>
      </c>
      <c r="AF108" s="5">
        <v>0.005</v>
      </c>
    </row>
    <row r="109" spans="1:32" ht="39.75" customHeight="1">
      <c r="A109" s="6">
        <v>92</v>
      </c>
      <c r="B109" s="7" t="s">
        <v>107</v>
      </c>
      <c r="C109" s="6">
        <v>80</v>
      </c>
      <c r="D109" s="6">
        <v>100</v>
      </c>
      <c r="E109" s="6">
        <v>15.54</v>
      </c>
      <c r="F109" s="6">
        <v>19.43</v>
      </c>
      <c r="G109" s="6">
        <v>0</v>
      </c>
      <c r="H109" s="6">
        <v>0</v>
      </c>
      <c r="I109" s="6">
        <v>0.95</v>
      </c>
      <c r="J109" s="6">
        <v>1.19</v>
      </c>
      <c r="K109" s="6">
        <v>0</v>
      </c>
      <c r="L109" s="6">
        <v>0</v>
      </c>
      <c r="M109" s="6">
        <v>0.25</v>
      </c>
      <c r="N109" s="6">
        <v>0.31</v>
      </c>
      <c r="O109" s="6">
        <v>72</v>
      </c>
      <c r="P109" s="5">
        <v>90</v>
      </c>
      <c r="Q109" s="5">
        <v>7.2</v>
      </c>
      <c r="R109" s="5">
        <v>7.2</v>
      </c>
      <c r="S109" s="5">
        <v>44.5</v>
      </c>
      <c r="T109" s="5">
        <v>44.5</v>
      </c>
      <c r="U109" s="5">
        <v>5.5</v>
      </c>
      <c r="V109" s="5">
        <v>5.5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</row>
    <row r="110" spans="1:32" ht="39.75" customHeight="1">
      <c r="A110" s="6" t="s">
        <v>125</v>
      </c>
      <c r="B110" s="7" t="s">
        <v>122</v>
      </c>
      <c r="C110" s="6">
        <v>40</v>
      </c>
      <c r="D110" s="6">
        <v>60</v>
      </c>
      <c r="E110" s="6">
        <v>2.6</v>
      </c>
      <c r="F110" s="6">
        <v>3.96</v>
      </c>
      <c r="G110" s="6"/>
      <c r="H110" s="6"/>
      <c r="I110" s="6">
        <v>0.48</v>
      </c>
      <c r="J110" s="6">
        <v>0.72</v>
      </c>
      <c r="K110" s="6"/>
      <c r="L110" s="6"/>
      <c r="M110" s="6">
        <v>1.05</v>
      </c>
      <c r="N110" s="6">
        <v>1.38</v>
      </c>
      <c r="O110" s="6">
        <v>72.4</v>
      </c>
      <c r="P110" s="5">
        <v>108.6</v>
      </c>
      <c r="Q110" s="5">
        <v>14</v>
      </c>
      <c r="R110" s="5">
        <v>21</v>
      </c>
      <c r="S110" s="5">
        <v>10</v>
      </c>
      <c r="T110" s="5">
        <v>12</v>
      </c>
      <c r="U110" s="5">
        <v>0.31</v>
      </c>
      <c r="V110" s="5">
        <v>0.63</v>
      </c>
      <c r="W110" s="5">
        <v>0.08</v>
      </c>
      <c r="X110" s="5">
        <v>1.12</v>
      </c>
      <c r="Y110" s="5">
        <v>0.02</v>
      </c>
      <c r="Z110" s="5">
        <v>0.04</v>
      </c>
      <c r="AA110" s="5">
        <v>0.07</v>
      </c>
      <c r="AB110" s="5">
        <v>0.1</v>
      </c>
      <c r="AC110" s="5">
        <v>0</v>
      </c>
      <c r="AD110" s="5">
        <v>0</v>
      </c>
      <c r="AE110" s="5">
        <v>67.2</v>
      </c>
      <c r="AF110" s="5">
        <v>75.4</v>
      </c>
    </row>
    <row r="111" spans="1:32" ht="36.75" customHeight="1">
      <c r="A111" s="8" t="s">
        <v>124</v>
      </c>
      <c r="B111" s="7" t="s">
        <v>123</v>
      </c>
      <c r="C111" s="6">
        <v>40</v>
      </c>
      <c r="D111" s="6">
        <v>50</v>
      </c>
      <c r="E111" s="6">
        <v>2.24</v>
      </c>
      <c r="F111" s="6">
        <v>3.07</v>
      </c>
      <c r="G111" s="6"/>
      <c r="H111" s="6"/>
      <c r="I111" s="6">
        <v>0.8</v>
      </c>
      <c r="J111" s="6">
        <v>1.07</v>
      </c>
      <c r="K111" s="6"/>
      <c r="L111" s="6"/>
      <c r="M111" s="6">
        <v>16.7</v>
      </c>
      <c r="N111" s="6">
        <v>20.9</v>
      </c>
      <c r="O111" s="6">
        <v>85.7</v>
      </c>
      <c r="P111" s="5">
        <v>107.2</v>
      </c>
      <c r="Q111" s="5">
        <v>9.2</v>
      </c>
      <c r="R111" s="5">
        <v>13.8</v>
      </c>
      <c r="S111" s="5">
        <v>42.4</v>
      </c>
      <c r="T111" s="5">
        <v>63.6</v>
      </c>
      <c r="U111" s="5">
        <v>10</v>
      </c>
      <c r="V111" s="5">
        <v>15</v>
      </c>
      <c r="W111" s="5">
        <v>1.24</v>
      </c>
      <c r="X111" s="5">
        <v>1.86</v>
      </c>
      <c r="Y111" s="5">
        <v>0.04</v>
      </c>
      <c r="Z111" s="5">
        <v>0.07</v>
      </c>
      <c r="AA111" s="5" t="s">
        <v>59</v>
      </c>
      <c r="AB111" s="5">
        <v>0.05</v>
      </c>
      <c r="AC111" s="5">
        <v>0</v>
      </c>
      <c r="AD111" s="5">
        <v>0</v>
      </c>
      <c r="AE111" s="5">
        <v>1.2</v>
      </c>
      <c r="AF111" s="5">
        <v>1.82</v>
      </c>
    </row>
    <row r="112" spans="1:32" ht="37.5" customHeight="1">
      <c r="A112" s="8">
        <v>371</v>
      </c>
      <c r="B112" s="48" t="s">
        <v>43</v>
      </c>
      <c r="C112" s="6">
        <v>50</v>
      </c>
      <c r="D112" s="6">
        <v>60</v>
      </c>
      <c r="E112" s="6">
        <v>1.9</v>
      </c>
      <c r="F112" s="6">
        <v>2.3</v>
      </c>
      <c r="G112" s="6">
        <v>1.9</v>
      </c>
      <c r="H112" s="6">
        <v>2.3</v>
      </c>
      <c r="I112" s="6">
        <v>5.2</v>
      </c>
      <c r="J112" s="6">
        <v>6.4</v>
      </c>
      <c r="K112" s="6">
        <v>5.2</v>
      </c>
      <c r="L112" s="6">
        <v>6.4</v>
      </c>
      <c r="M112" s="6">
        <v>5.7</v>
      </c>
      <c r="N112" s="6">
        <v>7.2</v>
      </c>
      <c r="O112" s="6">
        <v>78</v>
      </c>
      <c r="P112" s="5">
        <v>92</v>
      </c>
      <c r="Q112" s="5">
        <v>68</v>
      </c>
      <c r="R112" s="5">
        <v>73</v>
      </c>
      <c r="S112" s="5">
        <v>46</v>
      </c>
      <c r="T112" s="5">
        <v>58</v>
      </c>
      <c r="U112" s="5">
        <v>6</v>
      </c>
      <c r="V112" s="5">
        <v>9</v>
      </c>
      <c r="W112" s="5">
        <v>0.2</v>
      </c>
      <c r="X112" s="5">
        <v>0.4</v>
      </c>
      <c r="Y112" s="5">
        <v>0.03</v>
      </c>
      <c r="Z112" s="5">
        <v>0.05</v>
      </c>
      <c r="AA112" s="5">
        <v>0.04</v>
      </c>
      <c r="AB112" s="5">
        <v>0.05</v>
      </c>
      <c r="AC112" s="5">
        <v>0</v>
      </c>
      <c r="AD112" s="5">
        <v>0</v>
      </c>
      <c r="AE112" s="5">
        <v>0.2</v>
      </c>
      <c r="AF112" s="5">
        <v>0.4</v>
      </c>
    </row>
    <row r="113" spans="1:32" ht="30" customHeight="1">
      <c r="A113" s="6">
        <v>45</v>
      </c>
      <c r="B113" s="9" t="s">
        <v>24</v>
      </c>
      <c r="C113" s="3" t="s">
        <v>60</v>
      </c>
      <c r="D113" s="3" t="s">
        <v>61</v>
      </c>
      <c r="E113" s="3">
        <v>0.13</v>
      </c>
      <c r="F113" s="6">
        <v>0.13</v>
      </c>
      <c r="G113" s="6">
        <v>0</v>
      </c>
      <c r="H113" s="6">
        <v>0</v>
      </c>
      <c r="I113" s="6">
        <v>0.02</v>
      </c>
      <c r="J113" s="6">
        <v>0.02</v>
      </c>
      <c r="K113" s="6">
        <v>0.02</v>
      </c>
      <c r="L113" s="6">
        <v>0.02</v>
      </c>
      <c r="M113" s="6">
        <v>15.2</v>
      </c>
      <c r="N113" s="6">
        <v>15.2</v>
      </c>
      <c r="O113" s="6">
        <v>62</v>
      </c>
      <c r="P113" s="5">
        <v>62</v>
      </c>
      <c r="Q113" s="5">
        <v>14.2</v>
      </c>
      <c r="R113" s="5">
        <v>14.2</v>
      </c>
      <c r="S113" s="5">
        <v>4.4</v>
      </c>
      <c r="T113" s="5">
        <v>4.4</v>
      </c>
      <c r="U113" s="5">
        <v>2.4</v>
      </c>
      <c r="V113" s="5">
        <v>2.4</v>
      </c>
      <c r="W113" s="5">
        <v>0.36</v>
      </c>
      <c r="X113" s="5">
        <v>0.36</v>
      </c>
      <c r="Y113" s="10">
        <v>0</v>
      </c>
      <c r="Z113" s="10">
        <v>0</v>
      </c>
      <c r="AA113" s="11">
        <v>0</v>
      </c>
      <c r="AB113" s="10">
        <v>0</v>
      </c>
      <c r="AC113" s="12">
        <v>2.83</v>
      </c>
      <c r="AD113" s="12">
        <v>2.83</v>
      </c>
      <c r="AE113" s="5">
        <v>0.03</v>
      </c>
      <c r="AF113" s="5">
        <v>0.03</v>
      </c>
    </row>
    <row r="114" spans="1:32" ht="42" customHeight="1">
      <c r="A114" s="3"/>
      <c r="B114" s="13" t="s">
        <v>39</v>
      </c>
      <c r="C114" s="14"/>
      <c r="D114" s="14"/>
      <c r="E114" s="14">
        <f aca="true" t="shared" si="14" ref="E114:AF114">SUM(E107:E113)</f>
        <v>24.789999999999996</v>
      </c>
      <c r="F114" s="14">
        <f t="shared" si="14"/>
        <v>33.65</v>
      </c>
      <c r="G114" s="14">
        <f t="shared" si="14"/>
        <v>4.4</v>
      </c>
      <c r="H114" s="14">
        <f t="shared" si="14"/>
        <v>6</v>
      </c>
      <c r="I114" s="18">
        <f t="shared" si="14"/>
        <v>12.709999999999999</v>
      </c>
      <c r="J114" s="18">
        <f t="shared" si="14"/>
        <v>17.25</v>
      </c>
      <c r="K114" s="14">
        <f t="shared" si="14"/>
        <v>7.72</v>
      </c>
      <c r="L114" s="14">
        <f t="shared" si="14"/>
        <v>10.120000000000001</v>
      </c>
      <c r="M114" s="14">
        <f t="shared" si="14"/>
        <v>40.14</v>
      </c>
      <c r="N114" s="14">
        <f t="shared" si="14"/>
        <v>47.34</v>
      </c>
      <c r="O114" s="14">
        <f t="shared" si="14"/>
        <v>532.4000000000001</v>
      </c>
      <c r="P114" s="15">
        <f t="shared" si="14"/>
        <v>684.4000000000001</v>
      </c>
      <c r="Q114" s="15">
        <f t="shared" si="14"/>
        <v>150.6</v>
      </c>
      <c r="R114" s="15">
        <f t="shared" si="14"/>
        <v>169.8</v>
      </c>
      <c r="S114" s="15">
        <f t="shared" si="14"/>
        <v>317.29999999999995</v>
      </c>
      <c r="T114" s="15">
        <f t="shared" si="14"/>
        <v>402.7</v>
      </c>
      <c r="U114" s="15">
        <f t="shared" si="14"/>
        <v>49.21</v>
      </c>
      <c r="V114" s="15">
        <f t="shared" si="14"/>
        <v>71.53</v>
      </c>
      <c r="W114" s="15">
        <f t="shared" si="14"/>
        <v>3.18</v>
      </c>
      <c r="X114" s="15">
        <f t="shared" si="14"/>
        <v>5.100000000000001</v>
      </c>
      <c r="Y114" s="15">
        <f t="shared" si="14"/>
        <v>0.19</v>
      </c>
      <c r="Z114" s="15">
        <f t="shared" si="14"/>
        <v>0.36000000000000004</v>
      </c>
      <c r="AA114" s="15">
        <f t="shared" si="14"/>
        <v>0.16</v>
      </c>
      <c r="AB114" s="15">
        <f t="shared" si="14"/>
        <v>0.27</v>
      </c>
      <c r="AC114" s="15">
        <f t="shared" si="14"/>
        <v>2.83</v>
      </c>
      <c r="AD114" s="15">
        <f t="shared" si="14"/>
        <v>2.83</v>
      </c>
      <c r="AE114" s="15">
        <f t="shared" si="14"/>
        <v>68.635</v>
      </c>
      <c r="AF114" s="15">
        <f t="shared" si="14"/>
        <v>77.655</v>
      </c>
    </row>
    <row r="115" spans="1:32" s="45" customFormat="1" ht="23.25" customHeight="1">
      <c r="A115" s="84" t="s">
        <v>26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</row>
    <row r="116" spans="1:32" ht="12.75" customHeight="1" hidden="1">
      <c r="A116" s="3"/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43.5" customHeight="1">
      <c r="A117" s="6" t="s">
        <v>112</v>
      </c>
      <c r="B117" s="7" t="s">
        <v>111</v>
      </c>
      <c r="C117" s="6" t="s">
        <v>109</v>
      </c>
      <c r="D117" s="6" t="s">
        <v>110</v>
      </c>
      <c r="E117" s="6">
        <v>5.83</v>
      </c>
      <c r="F117" s="6">
        <v>7.29</v>
      </c>
      <c r="G117" s="6">
        <v>2.5</v>
      </c>
      <c r="H117" s="6">
        <v>2.5</v>
      </c>
      <c r="I117" s="17">
        <v>4.56</v>
      </c>
      <c r="J117" s="17">
        <v>5.7</v>
      </c>
      <c r="K117" s="6">
        <v>1.9</v>
      </c>
      <c r="L117" s="6">
        <v>1.9</v>
      </c>
      <c r="M117" s="6">
        <v>13.59</v>
      </c>
      <c r="N117" s="6">
        <v>16.99</v>
      </c>
      <c r="O117" s="6">
        <v>118.8</v>
      </c>
      <c r="P117" s="5">
        <v>148.5</v>
      </c>
      <c r="Q117" s="5">
        <v>149.8</v>
      </c>
      <c r="R117" s="5">
        <v>149.8</v>
      </c>
      <c r="S117" s="5">
        <v>85.78</v>
      </c>
      <c r="T117" s="5">
        <v>85.78</v>
      </c>
      <c r="U117" s="5">
        <v>13</v>
      </c>
      <c r="V117" s="5">
        <v>13</v>
      </c>
      <c r="W117" s="5">
        <v>1.27</v>
      </c>
      <c r="X117" s="5">
        <v>1.27</v>
      </c>
      <c r="Y117" s="5">
        <v>0.02</v>
      </c>
      <c r="Z117" s="5">
        <v>0.02</v>
      </c>
      <c r="AA117" s="5">
        <v>0.05</v>
      </c>
      <c r="AB117" s="5">
        <v>0.05</v>
      </c>
      <c r="AC117" s="5">
        <v>0.3</v>
      </c>
      <c r="AD117" s="5">
        <v>0.3</v>
      </c>
      <c r="AE117" s="5">
        <v>0.03</v>
      </c>
      <c r="AF117" s="5">
        <v>0.03</v>
      </c>
    </row>
    <row r="118" spans="1:32" ht="43.5" customHeight="1">
      <c r="A118" s="3">
        <v>175</v>
      </c>
      <c r="B118" s="7" t="s">
        <v>95</v>
      </c>
      <c r="C118" s="3">
        <v>200</v>
      </c>
      <c r="D118" s="3">
        <v>250</v>
      </c>
      <c r="E118" s="6">
        <v>5.82</v>
      </c>
      <c r="F118" s="6">
        <v>7.7</v>
      </c>
      <c r="G118" s="6"/>
      <c r="H118" s="6">
        <v>4.07</v>
      </c>
      <c r="I118" s="6">
        <v>7.5</v>
      </c>
      <c r="J118" s="6">
        <v>10</v>
      </c>
      <c r="K118" s="6">
        <v>23</v>
      </c>
      <c r="L118" s="6"/>
      <c r="M118" s="6">
        <v>64.5</v>
      </c>
      <c r="N118" s="6">
        <v>68.9</v>
      </c>
      <c r="O118" s="6">
        <v>235.6</v>
      </c>
      <c r="P118" s="5">
        <v>308.6</v>
      </c>
      <c r="Q118" s="5">
        <v>135</v>
      </c>
      <c r="R118" s="5">
        <v>135</v>
      </c>
      <c r="S118" s="5">
        <v>200</v>
      </c>
      <c r="T118" s="5">
        <v>200</v>
      </c>
      <c r="U118" s="5">
        <v>23</v>
      </c>
      <c r="V118" s="5">
        <v>23</v>
      </c>
      <c r="W118" s="5">
        <v>0.4</v>
      </c>
      <c r="X118" s="5">
        <v>0.4</v>
      </c>
      <c r="Y118" s="5">
        <v>0.03</v>
      </c>
      <c r="Z118" s="5">
        <v>0.03</v>
      </c>
      <c r="AA118" s="5">
        <v>0.3</v>
      </c>
      <c r="AB118" s="5">
        <v>0.3</v>
      </c>
      <c r="AC118" s="5">
        <v>0.5</v>
      </c>
      <c r="AD118" s="5">
        <v>0.5</v>
      </c>
      <c r="AE118" s="5" t="s">
        <v>31</v>
      </c>
      <c r="AF118" s="5">
        <v>1.5</v>
      </c>
    </row>
    <row r="119" spans="1:32" ht="42.75" customHeight="1">
      <c r="A119" s="8" t="s">
        <v>124</v>
      </c>
      <c r="B119" s="7" t="s">
        <v>123</v>
      </c>
      <c r="C119" s="6">
        <v>40</v>
      </c>
      <c r="D119" s="6">
        <v>50</v>
      </c>
      <c r="E119" s="6">
        <v>2.24</v>
      </c>
      <c r="F119" s="6">
        <v>3.07</v>
      </c>
      <c r="G119" s="6"/>
      <c r="H119" s="6"/>
      <c r="I119" s="6">
        <v>0.8</v>
      </c>
      <c r="J119" s="6">
        <v>1.07</v>
      </c>
      <c r="K119" s="6"/>
      <c r="L119" s="6"/>
      <c r="M119" s="6">
        <v>16.7</v>
      </c>
      <c r="N119" s="6">
        <v>20.9</v>
      </c>
      <c r="O119" s="6">
        <v>85.7</v>
      </c>
      <c r="P119" s="5">
        <v>107.2</v>
      </c>
      <c r="Q119" s="5">
        <v>9.2</v>
      </c>
      <c r="R119" s="5">
        <v>13.8</v>
      </c>
      <c r="S119" s="5">
        <v>42.4</v>
      </c>
      <c r="T119" s="5">
        <v>63.6</v>
      </c>
      <c r="U119" s="5">
        <v>10</v>
      </c>
      <c r="V119" s="5">
        <v>15</v>
      </c>
      <c r="W119" s="5">
        <v>1.24</v>
      </c>
      <c r="X119" s="5">
        <v>1.86</v>
      </c>
      <c r="Y119" s="5">
        <v>0.04</v>
      </c>
      <c r="Z119" s="5">
        <v>0.07</v>
      </c>
      <c r="AA119" s="5">
        <v>0.04</v>
      </c>
      <c r="AB119" s="5">
        <v>0.05</v>
      </c>
      <c r="AC119" s="5">
        <v>0</v>
      </c>
      <c r="AD119" s="5">
        <v>0</v>
      </c>
      <c r="AE119" s="5">
        <v>1.2</v>
      </c>
      <c r="AF119" s="5">
        <v>1.82</v>
      </c>
    </row>
    <row r="120" spans="1:32" ht="36.75" customHeight="1" hidden="1">
      <c r="A120" s="3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36.75" customHeight="1">
      <c r="A121" s="6" t="s">
        <v>126</v>
      </c>
      <c r="B121" s="7" t="s">
        <v>66</v>
      </c>
      <c r="C121" s="6">
        <v>150</v>
      </c>
      <c r="D121" s="6">
        <v>150</v>
      </c>
      <c r="E121" s="6">
        <v>0.6</v>
      </c>
      <c r="F121" s="6">
        <v>0.6</v>
      </c>
      <c r="G121" s="6">
        <v>0</v>
      </c>
      <c r="H121" s="6">
        <v>0</v>
      </c>
      <c r="I121" s="6">
        <v>0.46</v>
      </c>
      <c r="J121" s="6">
        <v>0.46</v>
      </c>
      <c r="K121" s="6">
        <v>0.4</v>
      </c>
      <c r="L121" s="6">
        <v>0.4</v>
      </c>
      <c r="M121" s="6">
        <v>14.7</v>
      </c>
      <c r="N121" s="6">
        <v>14.7</v>
      </c>
      <c r="O121" s="6">
        <v>68.26</v>
      </c>
      <c r="P121" s="5">
        <v>68.26</v>
      </c>
      <c r="Q121" s="5">
        <v>19</v>
      </c>
      <c r="R121" s="5">
        <v>19</v>
      </c>
      <c r="S121" s="5">
        <v>16</v>
      </c>
      <c r="T121" s="5">
        <v>16</v>
      </c>
      <c r="U121" s="5">
        <v>12</v>
      </c>
      <c r="V121" s="5">
        <v>12</v>
      </c>
      <c r="W121" s="5">
        <v>2.3</v>
      </c>
      <c r="X121" s="5">
        <v>2.3</v>
      </c>
      <c r="Y121" s="5">
        <v>0.02</v>
      </c>
      <c r="Z121" s="5">
        <v>0.02</v>
      </c>
      <c r="AA121" s="5">
        <v>0.03</v>
      </c>
      <c r="AB121" s="5">
        <v>0.03</v>
      </c>
      <c r="AC121" s="5">
        <v>5</v>
      </c>
      <c r="AD121" s="5">
        <v>5</v>
      </c>
      <c r="AE121" s="5">
        <v>0.1</v>
      </c>
      <c r="AF121" s="5">
        <v>0.1</v>
      </c>
    </row>
    <row r="122" spans="1:32" ht="41.25" customHeight="1">
      <c r="A122" s="6">
        <v>44</v>
      </c>
      <c r="B122" s="7" t="s">
        <v>62</v>
      </c>
      <c r="C122" s="6">
        <v>200</v>
      </c>
      <c r="D122" s="6">
        <v>200</v>
      </c>
      <c r="E122" s="6">
        <v>2</v>
      </c>
      <c r="F122" s="6">
        <v>2.3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6.6</v>
      </c>
      <c r="N122" s="6">
        <v>6.6</v>
      </c>
      <c r="O122" s="6">
        <v>36</v>
      </c>
      <c r="P122" s="5">
        <v>36</v>
      </c>
      <c r="Q122" s="5">
        <v>26</v>
      </c>
      <c r="R122" s="5">
        <v>26</v>
      </c>
      <c r="S122" s="5">
        <v>64</v>
      </c>
      <c r="T122" s="5">
        <v>64</v>
      </c>
      <c r="U122" s="5">
        <v>13</v>
      </c>
      <c r="V122" s="5">
        <v>13</v>
      </c>
      <c r="W122" s="5">
        <v>0.6</v>
      </c>
      <c r="X122" s="5">
        <v>0.6</v>
      </c>
      <c r="Y122" s="5">
        <v>0</v>
      </c>
      <c r="Z122" s="5">
        <v>0</v>
      </c>
      <c r="AA122" s="5">
        <v>0.06</v>
      </c>
      <c r="AB122" s="5">
        <v>0.06</v>
      </c>
      <c r="AC122" s="5">
        <v>17</v>
      </c>
      <c r="AD122" s="5">
        <v>17</v>
      </c>
      <c r="AE122" s="5">
        <v>0.1</v>
      </c>
      <c r="AF122" s="5">
        <v>0.1</v>
      </c>
    </row>
    <row r="123" spans="1:32" ht="24.75" customHeight="1">
      <c r="A123" s="6"/>
      <c r="B123" s="13" t="s">
        <v>40</v>
      </c>
      <c r="C123" s="14"/>
      <c r="D123" s="14"/>
      <c r="E123" s="14">
        <f>SUM(E116:E122)</f>
        <v>16.490000000000002</v>
      </c>
      <c r="F123" s="18">
        <f>SUM(F116:F122)</f>
        <v>20.96</v>
      </c>
      <c r="G123" s="14">
        <f>SUM(G116:G122)</f>
        <v>2.5</v>
      </c>
      <c r="H123" s="14">
        <f>SUM(H116:H122)</f>
        <v>6.57</v>
      </c>
      <c r="I123" s="14">
        <f aca="true" t="shared" si="15" ref="I123:AF123">I116+I117+I118+I119+I120+I122</f>
        <v>12.86</v>
      </c>
      <c r="J123" s="14">
        <f t="shared" si="15"/>
        <v>16.77</v>
      </c>
      <c r="K123" s="14">
        <f t="shared" si="15"/>
        <v>24.9</v>
      </c>
      <c r="L123" s="14">
        <f t="shared" si="15"/>
        <v>1.9</v>
      </c>
      <c r="M123" s="14">
        <f t="shared" si="15"/>
        <v>101.39</v>
      </c>
      <c r="N123" s="14">
        <f t="shared" si="15"/>
        <v>113.38999999999999</v>
      </c>
      <c r="O123" s="14">
        <f t="shared" si="15"/>
        <v>476.09999999999997</v>
      </c>
      <c r="P123" s="15">
        <f t="shared" si="15"/>
        <v>600.3000000000001</v>
      </c>
      <c r="Q123" s="15">
        <f t="shared" si="15"/>
        <v>320</v>
      </c>
      <c r="R123" s="15">
        <f t="shared" si="15"/>
        <v>324.6</v>
      </c>
      <c r="S123" s="15">
        <f t="shared" si="15"/>
        <v>392.17999999999995</v>
      </c>
      <c r="T123" s="15">
        <f t="shared" si="15"/>
        <v>413.38</v>
      </c>
      <c r="U123" s="15">
        <f t="shared" si="15"/>
        <v>59</v>
      </c>
      <c r="V123" s="15">
        <f t="shared" si="15"/>
        <v>64</v>
      </c>
      <c r="W123" s="15">
        <f t="shared" si="15"/>
        <v>3.5100000000000002</v>
      </c>
      <c r="X123" s="15">
        <f t="shared" si="15"/>
        <v>4.13</v>
      </c>
      <c r="Y123" s="15">
        <f t="shared" si="15"/>
        <v>0.09</v>
      </c>
      <c r="Z123" s="15">
        <f t="shared" si="15"/>
        <v>0.12000000000000001</v>
      </c>
      <c r="AA123" s="15">
        <f t="shared" si="15"/>
        <v>0.44999999999999996</v>
      </c>
      <c r="AB123" s="15">
        <f t="shared" si="15"/>
        <v>0.45999999999999996</v>
      </c>
      <c r="AC123" s="15">
        <f t="shared" si="15"/>
        <v>17.8</v>
      </c>
      <c r="AD123" s="15">
        <f t="shared" si="15"/>
        <v>17.8</v>
      </c>
      <c r="AE123" s="15" t="e">
        <f t="shared" si="15"/>
        <v>#VALUE!</v>
      </c>
      <c r="AF123" s="15">
        <f t="shared" si="15"/>
        <v>3.45</v>
      </c>
    </row>
    <row r="124" spans="1:32" ht="24.75" customHeight="1">
      <c r="A124" s="6"/>
      <c r="B124" s="13" t="s">
        <v>44</v>
      </c>
      <c r="C124" s="14"/>
      <c r="D124" s="14"/>
      <c r="E124" s="14">
        <f aca="true" t="shared" si="16" ref="E124:AF124">E114+E123</f>
        <v>41.28</v>
      </c>
      <c r="F124" s="14">
        <f t="shared" si="16"/>
        <v>54.61</v>
      </c>
      <c r="G124" s="14">
        <f t="shared" si="16"/>
        <v>6.9</v>
      </c>
      <c r="H124" s="14">
        <f t="shared" si="16"/>
        <v>12.57</v>
      </c>
      <c r="I124" s="14">
        <f t="shared" si="16"/>
        <v>25.57</v>
      </c>
      <c r="J124" s="14">
        <f t="shared" si="16"/>
        <v>34.019999999999996</v>
      </c>
      <c r="K124" s="14">
        <f t="shared" si="16"/>
        <v>32.62</v>
      </c>
      <c r="L124" s="14">
        <f t="shared" si="16"/>
        <v>12.020000000000001</v>
      </c>
      <c r="M124" s="14">
        <f t="shared" si="16"/>
        <v>141.53</v>
      </c>
      <c r="N124" s="14">
        <f t="shared" si="16"/>
        <v>160.73</v>
      </c>
      <c r="O124" s="14">
        <f t="shared" si="16"/>
        <v>1008.5</v>
      </c>
      <c r="P124" s="15">
        <f t="shared" si="16"/>
        <v>1284.7000000000003</v>
      </c>
      <c r="Q124" s="15">
        <f t="shared" si="16"/>
        <v>470.6</v>
      </c>
      <c r="R124" s="15">
        <f t="shared" si="16"/>
        <v>494.40000000000003</v>
      </c>
      <c r="S124" s="15">
        <f t="shared" si="16"/>
        <v>709.4799999999999</v>
      </c>
      <c r="T124" s="15">
        <f t="shared" si="16"/>
        <v>816.0799999999999</v>
      </c>
      <c r="U124" s="15">
        <f t="shared" si="16"/>
        <v>108.21000000000001</v>
      </c>
      <c r="V124" s="15">
        <f t="shared" si="16"/>
        <v>135.53</v>
      </c>
      <c r="W124" s="15">
        <f t="shared" si="16"/>
        <v>6.69</v>
      </c>
      <c r="X124" s="15">
        <f t="shared" si="16"/>
        <v>9.23</v>
      </c>
      <c r="Y124" s="15">
        <f t="shared" si="16"/>
        <v>0.28</v>
      </c>
      <c r="Z124" s="15">
        <f t="shared" si="16"/>
        <v>0.48000000000000004</v>
      </c>
      <c r="AA124" s="15">
        <f t="shared" si="16"/>
        <v>0.61</v>
      </c>
      <c r="AB124" s="15">
        <f t="shared" si="16"/>
        <v>0.73</v>
      </c>
      <c r="AC124" s="15">
        <f t="shared" si="16"/>
        <v>20.630000000000003</v>
      </c>
      <c r="AD124" s="15">
        <f t="shared" si="16"/>
        <v>20.630000000000003</v>
      </c>
      <c r="AE124" s="15" t="e">
        <f t="shared" si="16"/>
        <v>#VALUE!</v>
      </c>
      <c r="AF124" s="15">
        <f t="shared" si="16"/>
        <v>81.105</v>
      </c>
    </row>
    <row r="125" spans="1:32" ht="114.75" customHeight="1">
      <c r="A125" s="32"/>
      <c r="B125" s="47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8"/>
    </row>
    <row r="126" spans="1:32" ht="37.5" customHeight="1">
      <c r="A126" s="77" t="s">
        <v>45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</row>
    <row r="127" spans="1:32" ht="35.25" customHeight="1">
      <c r="A127" s="78" t="s">
        <v>0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</row>
    <row r="128" spans="1:32" ht="36.75" customHeight="1">
      <c r="A128" s="79" t="s">
        <v>1</v>
      </c>
      <c r="B128" s="80" t="s">
        <v>2</v>
      </c>
      <c r="C128" s="85" t="s">
        <v>3</v>
      </c>
      <c r="D128" s="85"/>
      <c r="E128" s="79" t="s">
        <v>4</v>
      </c>
      <c r="F128" s="79"/>
      <c r="G128" s="79"/>
      <c r="H128" s="79"/>
      <c r="I128" s="79"/>
      <c r="J128" s="79"/>
      <c r="K128" s="79"/>
      <c r="L128" s="79"/>
      <c r="M128" s="79"/>
      <c r="N128" s="79"/>
      <c r="O128" s="79" t="s">
        <v>46</v>
      </c>
      <c r="P128" s="79"/>
      <c r="Q128" s="80" t="s">
        <v>6</v>
      </c>
      <c r="R128" s="80"/>
      <c r="S128" s="80"/>
      <c r="T128" s="80"/>
      <c r="U128" s="80"/>
      <c r="V128" s="80"/>
      <c r="W128" s="80"/>
      <c r="X128" s="80"/>
      <c r="Y128" s="81" t="s">
        <v>7</v>
      </c>
      <c r="Z128" s="81"/>
      <c r="AA128" s="81"/>
      <c r="AB128" s="81"/>
      <c r="AC128" s="81"/>
      <c r="AD128" s="81"/>
      <c r="AE128" s="81"/>
      <c r="AF128" s="81"/>
    </row>
    <row r="129" spans="1:32" ht="20.25" customHeight="1">
      <c r="A129" s="79"/>
      <c r="B129" s="80"/>
      <c r="C129" s="79" t="s">
        <v>83</v>
      </c>
      <c r="D129" s="79" t="s">
        <v>84</v>
      </c>
      <c r="E129" s="82" t="s">
        <v>8</v>
      </c>
      <c r="F129" s="82"/>
      <c r="G129" s="82"/>
      <c r="H129" s="82"/>
      <c r="I129" s="82" t="s">
        <v>9</v>
      </c>
      <c r="J129" s="82"/>
      <c r="K129" s="82"/>
      <c r="L129" s="82"/>
      <c r="M129" s="79" t="s">
        <v>10</v>
      </c>
      <c r="N129" s="79"/>
      <c r="O129" s="79"/>
      <c r="P129" s="79"/>
      <c r="Q129" s="81" t="s">
        <v>11</v>
      </c>
      <c r="R129" s="81"/>
      <c r="S129" s="81" t="s">
        <v>12</v>
      </c>
      <c r="T129" s="81"/>
      <c r="U129" s="81" t="s">
        <v>13</v>
      </c>
      <c r="V129" s="81"/>
      <c r="W129" s="81" t="s">
        <v>14</v>
      </c>
      <c r="X129" s="81"/>
      <c r="Y129" s="81" t="s">
        <v>15</v>
      </c>
      <c r="Z129" s="81"/>
      <c r="AA129" s="81" t="s">
        <v>16</v>
      </c>
      <c r="AB129" s="81"/>
      <c r="AC129" s="81" t="s">
        <v>17</v>
      </c>
      <c r="AD129" s="81"/>
      <c r="AE129" s="81" t="s">
        <v>18</v>
      </c>
      <c r="AF129" s="81"/>
    </row>
    <row r="130" spans="1:32" ht="24.75" customHeight="1">
      <c r="A130" s="79"/>
      <c r="B130" s="80"/>
      <c r="C130" s="79"/>
      <c r="D130" s="79"/>
      <c r="E130" s="82" t="s">
        <v>19</v>
      </c>
      <c r="F130" s="82"/>
      <c r="G130" s="79" t="s">
        <v>20</v>
      </c>
      <c r="H130" s="79"/>
      <c r="I130" s="82" t="s">
        <v>19</v>
      </c>
      <c r="J130" s="82"/>
      <c r="K130" s="79" t="s">
        <v>21</v>
      </c>
      <c r="L130" s="79"/>
      <c r="M130" s="79"/>
      <c r="N130" s="79"/>
      <c r="O130" s="79"/>
      <c r="P130" s="79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</row>
    <row r="131" spans="1:32" ht="38.25" customHeight="1">
      <c r="A131" s="79"/>
      <c r="B131" s="80"/>
      <c r="C131" s="79"/>
      <c r="D131" s="79"/>
      <c r="E131" s="3" t="s">
        <v>81</v>
      </c>
      <c r="F131" s="3" t="s">
        <v>82</v>
      </c>
      <c r="G131" s="3" t="s">
        <v>22</v>
      </c>
      <c r="H131" s="3" t="s">
        <v>23</v>
      </c>
      <c r="I131" s="3" t="s">
        <v>81</v>
      </c>
      <c r="J131" s="3" t="s">
        <v>82</v>
      </c>
      <c r="K131" s="3" t="s">
        <v>22</v>
      </c>
      <c r="L131" s="3" t="s">
        <v>23</v>
      </c>
      <c r="M131" s="3" t="s">
        <v>81</v>
      </c>
      <c r="N131" s="3" t="s">
        <v>82</v>
      </c>
      <c r="O131" s="3" t="s">
        <v>81</v>
      </c>
      <c r="P131" s="4" t="s">
        <v>82</v>
      </c>
      <c r="Q131" s="4" t="s">
        <v>81</v>
      </c>
      <c r="R131" s="4" t="s">
        <v>82</v>
      </c>
      <c r="S131" s="4" t="s">
        <v>81</v>
      </c>
      <c r="T131" s="4" t="s">
        <v>82</v>
      </c>
      <c r="U131" s="4" t="s">
        <v>81</v>
      </c>
      <c r="V131" s="4" t="s">
        <v>82</v>
      </c>
      <c r="W131" s="4" t="s">
        <v>81</v>
      </c>
      <c r="X131" s="4" t="s">
        <v>82</v>
      </c>
      <c r="Y131" s="4" t="s">
        <v>81</v>
      </c>
      <c r="Z131" s="4" t="s">
        <v>82</v>
      </c>
      <c r="AA131" s="4" t="s">
        <v>81</v>
      </c>
      <c r="AB131" s="4" t="s">
        <v>82</v>
      </c>
      <c r="AC131" s="4" t="s">
        <v>81</v>
      </c>
      <c r="AD131" s="4" t="s">
        <v>82</v>
      </c>
      <c r="AE131" s="4" t="s">
        <v>81</v>
      </c>
      <c r="AF131" s="4" t="s">
        <v>82</v>
      </c>
    </row>
    <row r="132" spans="1:32" ht="45" customHeight="1">
      <c r="A132" s="6" t="s">
        <v>125</v>
      </c>
      <c r="B132" s="7" t="s">
        <v>122</v>
      </c>
      <c r="C132" s="6">
        <v>40</v>
      </c>
      <c r="D132" s="6">
        <v>60</v>
      </c>
      <c r="E132" s="6">
        <v>2.6</v>
      </c>
      <c r="F132" s="6">
        <v>3.96</v>
      </c>
      <c r="G132" s="6"/>
      <c r="H132" s="6"/>
      <c r="I132" s="6">
        <v>0.48</v>
      </c>
      <c r="J132" s="6">
        <v>0.72</v>
      </c>
      <c r="K132" s="6"/>
      <c r="L132" s="6"/>
      <c r="M132" s="6">
        <v>1.05</v>
      </c>
      <c r="N132" s="6">
        <v>1.38</v>
      </c>
      <c r="O132" s="6">
        <v>72.4</v>
      </c>
      <c r="P132" s="5">
        <v>108.6</v>
      </c>
      <c r="Q132" s="5">
        <v>14</v>
      </c>
      <c r="R132" s="5">
        <v>21</v>
      </c>
      <c r="S132" s="5">
        <v>10</v>
      </c>
      <c r="T132" s="5">
        <v>12</v>
      </c>
      <c r="U132" s="5">
        <v>0.31</v>
      </c>
      <c r="V132" s="5">
        <v>0.63</v>
      </c>
      <c r="W132" s="5">
        <v>0.08</v>
      </c>
      <c r="X132" s="5">
        <v>1.12</v>
      </c>
      <c r="Y132" s="5">
        <v>0.02</v>
      </c>
      <c r="Z132" s="5">
        <v>0.04</v>
      </c>
      <c r="AA132" s="5">
        <v>0.07</v>
      </c>
      <c r="AB132" s="5">
        <v>0.1</v>
      </c>
      <c r="AC132" s="5">
        <v>0</v>
      </c>
      <c r="AD132" s="5">
        <v>0</v>
      </c>
      <c r="AE132" s="5">
        <v>67.2</v>
      </c>
      <c r="AF132" s="5">
        <v>75.4</v>
      </c>
    </row>
    <row r="133" spans="1:32" ht="39.75" customHeight="1">
      <c r="A133" s="8" t="s">
        <v>124</v>
      </c>
      <c r="B133" s="7" t="s">
        <v>123</v>
      </c>
      <c r="C133" s="6">
        <v>40</v>
      </c>
      <c r="D133" s="6">
        <v>50</v>
      </c>
      <c r="E133" s="6">
        <v>2.24</v>
      </c>
      <c r="F133" s="6">
        <v>3.07</v>
      </c>
      <c r="G133" s="6"/>
      <c r="H133" s="6"/>
      <c r="I133" s="6">
        <v>0.8</v>
      </c>
      <c r="J133" s="6">
        <v>1.07</v>
      </c>
      <c r="K133" s="6"/>
      <c r="L133" s="6"/>
      <c r="M133" s="6">
        <v>16.7</v>
      </c>
      <c r="N133" s="6">
        <v>20.9</v>
      </c>
      <c r="O133" s="6">
        <v>85.7</v>
      </c>
      <c r="P133" s="5">
        <v>107.2</v>
      </c>
      <c r="Q133" s="5">
        <v>9.2</v>
      </c>
      <c r="R133" s="5">
        <v>13.8</v>
      </c>
      <c r="S133" s="5">
        <v>42.4</v>
      </c>
      <c r="T133" s="5">
        <v>63.6</v>
      </c>
      <c r="U133" s="5">
        <v>10</v>
      </c>
      <c r="V133" s="5">
        <v>15</v>
      </c>
      <c r="W133" s="5">
        <v>1.24</v>
      </c>
      <c r="X133" s="5">
        <v>1.86</v>
      </c>
      <c r="Y133" s="5">
        <v>0.04</v>
      </c>
      <c r="Z133" s="5">
        <v>0.07</v>
      </c>
      <c r="AA133" s="5" t="s">
        <v>59</v>
      </c>
      <c r="AB133" s="5">
        <v>0.05</v>
      </c>
      <c r="AC133" s="5">
        <v>0</v>
      </c>
      <c r="AD133" s="5">
        <v>0</v>
      </c>
      <c r="AE133" s="5">
        <v>1.2</v>
      </c>
      <c r="AF133" s="5">
        <v>1.82</v>
      </c>
    </row>
    <row r="134" spans="1:32" ht="48" customHeight="1">
      <c r="A134" s="6">
        <v>35</v>
      </c>
      <c r="B134" s="7" t="s">
        <v>93</v>
      </c>
      <c r="C134" s="6">
        <v>210</v>
      </c>
      <c r="D134" s="6">
        <v>260</v>
      </c>
      <c r="E134" s="21">
        <v>20.3</v>
      </c>
      <c r="F134" s="21">
        <v>25.38</v>
      </c>
      <c r="G134" s="21">
        <v>14.17</v>
      </c>
      <c r="H134" s="21">
        <v>17.74</v>
      </c>
      <c r="I134" s="21">
        <v>17</v>
      </c>
      <c r="J134" s="21">
        <v>21.25</v>
      </c>
      <c r="K134" s="21">
        <v>0.49</v>
      </c>
      <c r="L134" s="21">
        <v>0.67</v>
      </c>
      <c r="M134" s="21">
        <v>35.69</v>
      </c>
      <c r="N134" s="21">
        <v>44.61</v>
      </c>
      <c r="O134" s="21">
        <v>377</v>
      </c>
      <c r="P134" s="22">
        <v>471.25</v>
      </c>
      <c r="Q134" s="22">
        <v>28.5</v>
      </c>
      <c r="R134" s="22">
        <v>35.59</v>
      </c>
      <c r="S134" s="21">
        <v>135.2</v>
      </c>
      <c r="T134" s="21">
        <v>155.3</v>
      </c>
      <c r="U134" s="22">
        <v>14.4</v>
      </c>
      <c r="V134" s="22">
        <v>14.4</v>
      </c>
      <c r="W134" s="22">
        <v>1.5</v>
      </c>
      <c r="X134" s="22">
        <v>1.9</v>
      </c>
      <c r="Y134" s="22">
        <v>0.06</v>
      </c>
      <c r="Z134" s="22">
        <v>0.07</v>
      </c>
      <c r="AA134" s="22">
        <v>0.01</v>
      </c>
      <c r="AB134" s="22">
        <v>0.02</v>
      </c>
      <c r="AC134" s="22">
        <v>1.5</v>
      </c>
      <c r="AD134" s="22">
        <v>1.67</v>
      </c>
      <c r="AE134" s="22">
        <v>1.6</v>
      </c>
      <c r="AF134" s="22">
        <v>1.93</v>
      </c>
    </row>
    <row r="135" spans="1:32" ht="48.75" customHeight="1">
      <c r="A135" s="23">
        <v>10</v>
      </c>
      <c r="B135" s="24" t="s">
        <v>73</v>
      </c>
      <c r="C135" s="25">
        <v>60</v>
      </c>
      <c r="D135" s="25">
        <v>60</v>
      </c>
      <c r="E135" s="26">
        <v>1.8</v>
      </c>
      <c r="F135" s="26">
        <v>1.8</v>
      </c>
      <c r="G135" s="26">
        <v>3.11</v>
      </c>
      <c r="H135" s="26">
        <v>3.11</v>
      </c>
      <c r="I135" s="26">
        <v>5</v>
      </c>
      <c r="J135" s="26">
        <v>5</v>
      </c>
      <c r="K135" s="26">
        <v>5</v>
      </c>
      <c r="L135" s="26">
        <v>5</v>
      </c>
      <c r="M135" s="26">
        <v>3.78</v>
      </c>
      <c r="N135" s="26">
        <v>3.78</v>
      </c>
      <c r="O135" s="26">
        <v>50.16</v>
      </c>
      <c r="P135" s="27">
        <v>50.16</v>
      </c>
      <c r="Q135" s="27">
        <v>12.87</v>
      </c>
      <c r="R135" s="27">
        <v>12.87</v>
      </c>
      <c r="S135" s="26">
        <v>32</v>
      </c>
      <c r="T135" s="26">
        <v>32</v>
      </c>
      <c r="U135" s="27">
        <v>20</v>
      </c>
      <c r="V135" s="27">
        <v>20</v>
      </c>
      <c r="W135" s="27">
        <v>0.04</v>
      </c>
      <c r="X135" s="27">
        <v>0.04</v>
      </c>
      <c r="Y135" s="27">
        <v>0.09</v>
      </c>
      <c r="Z135" s="27">
        <v>0.09</v>
      </c>
      <c r="AA135" s="27">
        <v>2.3</v>
      </c>
      <c r="AB135" s="27">
        <v>2.3</v>
      </c>
      <c r="AC135" s="27">
        <v>0.8</v>
      </c>
      <c r="AD135" s="27">
        <v>0.8</v>
      </c>
      <c r="AE135" s="27">
        <v>1.2</v>
      </c>
      <c r="AF135" s="27">
        <v>1.2</v>
      </c>
    </row>
    <row r="136" spans="1:32" ht="39" customHeight="1">
      <c r="A136" s="49"/>
      <c r="B136" s="7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2" ht="37.5" customHeight="1">
      <c r="A137" s="6">
        <v>8</v>
      </c>
      <c r="B137" s="16" t="s">
        <v>28</v>
      </c>
      <c r="C137" s="6">
        <v>200</v>
      </c>
      <c r="D137" s="6">
        <v>200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20.2</v>
      </c>
      <c r="N137" s="6">
        <v>20.2</v>
      </c>
      <c r="O137" s="6">
        <v>92</v>
      </c>
      <c r="P137" s="5">
        <v>92</v>
      </c>
      <c r="Q137" s="5">
        <v>14</v>
      </c>
      <c r="R137" s="5">
        <v>14</v>
      </c>
      <c r="S137" s="5">
        <v>14</v>
      </c>
      <c r="T137" s="5">
        <v>14</v>
      </c>
      <c r="U137" s="5">
        <v>8</v>
      </c>
      <c r="V137" s="5">
        <v>8</v>
      </c>
      <c r="W137" s="5">
        <v>2.8</v>
      </c>
      <c r="X137" s="5">
        <v>2.8</v>
      </c>
      <c r="Y137" s="5">
        <v>0.022</v>
      </c>
      <c r="Z137" s="5">
        <v>0.022</v>
      </c>
      <c r="AA137" s="5">
        <v>0.022</v>
      </c>
      <c r="AB137" s="5">
        <v>0.022</v>
      </c>
      <c r="AC137" s="5">
        <v>4</v>
      </c>
      <c r="AD137" s="5">
        <v>4</v>
      </c>
      <c r="AE137" s="5">
        <v>0.2</v>
      </c>
      <c r="AF137" s="5">
        <v>0.2</v>
      </c>
    </row>
    <row r="138" spans="1:32" ht="32.25" customHeight="1">
      <c r="A138" s="6"/>
      <c r="B138" s="13" t="s">
        <v>25</v>
      </c>
      <c r="C138" s="6"/>
      <c r="D138" s="6"/>
      <c r="E138" s="14">
        <f aca="true" t="shared" si="17" ref="E138:AF138">SUM(E132:E137)</f>
        <v>26.94</v>
      </c>
      <c r="F138" s="14">
        <f t="shared" si="17"/>
        <v>34.209999999999994</v>
      </c>
      <c r="G138" s="14">
        <f t="shared" si="17"/>
        <v>17.28</v>
      </c>
      <c r="H138" s="14">
        <f t="shared" si="17"/>
        <v>20.849999999999998</v>
      </c>
      <c r="I138" s="14">
        <f t="shared" si="17"/>
        <v>23.28</v>
      </c>
      <c r="J138" s="14">
        <f t="shared" si="17"/>
        <v>28.04</v>
      </c>
      <c r="K138" s="14">
        <f t="shared" si="17"/>
        <v>5.49</v>
      </c>
      <c r="L138" s="14">
        <f t="shared" si="17"/>
        <v>5.67</v>
      </c>
      <c r="M138" s="14">
        <f t="shared" si="17"/>
        <v>77.42</v>
      </c>
      <c r="N138" s="14">
        <f t="shared" si="17"/>
        <v>90.87</v>
      </c>
      <c r="O138" s="14">
        <f t="shared" si="17"/>
        <v>677.26</v>
      </c>
      <c r="P138" s="15">
        <f t="shared" si="17"/>
        <v>829.2099999999999</v>
      </c>
      <c r="Q138" s="15">
        <f t="shared" si="17"/>
        <v>78.57000000000001</v>
      </c>
      <c r="R138" s="15">
        <f t="shared" si="17"/>
        <v>97.26</v>
      </c>
      <c r="S138" s="15">
        <f t="shared" si="17"/>
        <v>233.6</v>
      </c>
      <c r="T138" s="15">
        <f t="shared" si="17"/>
        <v>276.9</v>
      </c>
      <c r="U138" s="15">
        <f t="shared" si="17"/>
        <v>52.71</v>
      </c>
      <c r="V138" s="15">
        <f t="shared" si="17"/>
        <v>58.03</v>
      </c>
      <c r="W138" s="15">
        <f t="shared" si="17"/>
        <v>5.66</v>
      </c>
      <c r="X138" s="15">
        <f t="shared" si="17"/>
        <v>7.720000000000001</v>
      </c>
      <c r="Y138" s="15">
        <f t="shared" si="17"/>
        <v>0.23199999999999998</v>
      </c>
      <c r="Z138" s="15">
        <f t="shared" si="17"/>
        <v>0.29200000000000004</v>
      </c>
      <c r="AA138" s="15">
        <f t="shared" si="17"/>
        <v>2.4019999999999997</v>
      </c>
      <c r="AB138" s="15">
        <f t="shared" si="17"/>
        <v>2.4919999999999995</v>
      </c>
      <c r="AC138" s="15">
        <f t="shared" si="17"/>
        <v>6.3</v>
      </c>
      <c r="AD138" s="15">
        <f t="shared" si="17"/>
        <v>6.47</v>
      </c>
      <c r="AE138" s="15">
        <f t="shared" si="17"/>
        <v>71.4</v>
      </c>
      <c r="AF138" s="15">
        <f t="shared" si="17"/>
        <v>80.55000000000001</v>
      </c>
    </row>
    <row r="139" spans="1:32" s="45" customFormat="1" ht="28.5" customHeight="1">
      <c r="A139" s="78" t="s">
        <v>26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</row>
    <row r="140" spans="1:32" ht="60" customHeight="1">
      <c r="A140" s="6">
        <v>31</v>
      </c>
      <c r="B140" s="7" t="s">
        <v>47</v>
      </c>
      <c r="C140" s="6">
        <v>250</v>
      </c>
      <c r="D140" s="6">
        <v>300</v>
      </c>
      <c r="E140" s="6">
        <v>4.5</v>
      </c>
      <c r="F140" s="6">
        <v>5.3</v>
      </c>
      <c r="G140" s="6">
        <v>2.7</v>
      </c>
      <c r="H140" s="6">
        <v>3.2</v>
      </c>
      <c r="I140" s="6">
        <v>5.7</v>
      </c>
      <c r="J140" s="6">
        <v>6.8</v>
      </c>
      <c r="K140" s="6">
        <v>0.9</v>
      </c>
      <c r="L140" s="6">
        <v>1.1</v>
      </c>
      <c r="M140" s="6">
        <v>14.9</v>
      </c>
      <c r="N140" s="6">
        <v>17.9</v>
      </c>
      <c r="O140" s="6">
        <v>132</v>
      </c>
      <c r="P140" s="5">
        <v>158.4</v>
      </c>
      <c r="Q140" s="5">
        <v>30</v>
      </c>
      <c r="R140" s="5">
        <v>34.7</v>
      </c>
      <c r="S140" s="5">
        <v>44.5</v>
      </c>
      <c r="T140" s="5">
        <v>52.2</v>
      </c>
      <c r="U140" s="5">
        <v>10</v>
      </c>
      <c r="V140" s="5">
        <v>20</v>
      </c>
      <c r="W140" s="5">
        <v>0.6</v>
      </c>
      <c r="X140" s="5">
        <v>0.8</v>
      </c>
      <c r="Y140" s="5">
        <v>0.12</v>
      </c>
      <c r="Z140" s="5">
        <v>0.15</v>
      </c>
      <c r="AA140" s="5">
        <v>0.05</v>
      </c>
      <c r="AB140" s="5">
        <v>0.1</v>
      </c>
      <c r="AC140" s="5">
        <v>7</v>
      </c>
      <c r="AD140" s="5">
        <v>9</v>
      </c>
      <c r="AE140" s="5">
        <v>2.1</v>
      </c>
      <c r="AF140" s="5">
        <v>2.6</v>
      </c>
    </row>
    <row r="141" spans="1:32" ht="36" customHeight="1">
      <c r="A141" s="3">
        <v>259</v>
      </c>
      <c r="B141" s="7" t="s">
        <v>106</v>
      </c>
      <c r="C141" s="6" t="s">
        <v>67</v>
      </c>
      <c r="D141" s="6" t="s">
        <v>68</v>
      </c>
      <c r="E141" s="6">
        <v>12.89</v>
      </c>
      <c r="F141" s="6">
        <v>14.52</v>
      </c>
      <c r="G141" s="6">
        <v>12.52</v>
      </c>
      <c r="H141" s="6">
        <v>15.34</v>
      </c>
      <c r="I141" s="6">
        <v>11.2</v>
      </c>
      <c r="J141" s="6">
        <v>12.6</v>
      </c>
      <c r="K141" s="6">
        <v>11.2</v>
      </c>
      <c r="L141" s="6">
        <v>12.6</v>
      </c>
      <c r="M141" s="6">
        <v>26.5</v>
      </c>
      <c r="N141" s="6">
        <v>35.2</v>
      </c>
      <c r="O141" s="6">
        <v>241</v>
      </c>
      <c r="P141" s="5">
        <v>305</v>
      </c>
      <c r="Q141" s="5">
        <v>38</v>
      </c>
      <c r="R141" s="5">
        <v>42</v>
      </c>
      <c r="S141" s="5">
        <v>68</v>
      </c>
      <c r="T141" s="5">
        <v>73</v>
      </c>
      <c r="U141" s="5">
        <v>27</v>
      </c>
      <c r="V141" s="5">
        <v>32</v>
      </c>
      <c r="W141" s="5">
        <v>2</v>
      </c>
      <c r="X141" s="5">
        <v>2.5</v>
      </c>
      <c r="Y141" s="5">
        <v>0.12</v>
      </c>
      <c r="Z141" s="5">
        <v>0.26</v>
      </c>
      <c r="AA141" s="5">
        <v>0.12</v>
      </c>
      <c r="AB141" s="5">
        <v>0.2</v>
      </c>
      <c r="AC141" s="5">
        <v>20</v>
      </c>
      <c r="AD141" s="5">
        <v>25</v>
      </c>
      <c r="AE141" s="5">
        <v>2.2</v>
      </c>
      <c r="AF141" s="5">
        <v>2.6</v>
      </c>
    </row>
    <row r="142" spans="1:32" ht="37.5" customHeight="1">
      <c r="A142" s="28">
        <v>382</v>
      </c>
      <c r="B142" s="39" t="s">
        <v>105</v>
      </c>
      <c r="C142" s="28">
        <v>200</v>
      </c>
      <c r="D142" s="28">
        <v>200</v>
      </c>
      <c r="E142" s="28">
        <v>4.62</v>
      </c>
      <c r="F142" s="28">
        <v>4.62</v>
      </c>
      <c r="G142" s="28">
        <v>0</v>
      </c>
      <c r="H142" s="28">
        <v>0</v>
      </c>
      <c r="I142" s="28">
        <v>4.02</v>
      </c>
      <c r="J142" s="28">
        <v>4.02</v>
      </c>
      <c r="K142" s="28">
        <v>0</v>
      </c>
      <c r="L142" s="28">
        <v>0</v>
      </c>
      <c r="M142" s="28">
        <v>43.8</v>
      </c>
      <c r="N142" s="28">
        <v>43.8</v>
      </c>
      <c r="O142" s="28">
        <v>177.56</v>
      </c>
      <c r="P142" s="40">
        <v>177.56</v>
      </c>
      <c r="Q142" s="40">
        <v>181</v>
      </c>
      <c r="R142" s="40">
        <v>181</v>
      </c>
      <c r="S142" s="40">
        <v>11</v>
      </c>
      <c r="T142" s="40">
        <v>11</v>
      </c>
      <c r="U142" s="40">
        <v>136.5</v>
      </c>
      <c r="V142" s="2">
        <v>136.5</v>
      </c>
      <c r="W142" s="40">
        <v>0.15</v>
      </c>
      <c r="X142" s="41">
        <v>0.15</v>
      </c>
      <c r="Y142" s="42">
        <v>0.04</v>
      </c>
      <c r="Z142" s="42">
        <v>0.04</v>
      </c>
      <c r="AA142" s="43">
        <v>0.2</v>
      </c>
      <c r="AB142" s="42">
        <v>0.2</v>
      </c>
      <c r="AC142" s="41">
        <v>1.5</v>
      </c>
      <c r="AD142" s="41">
        <v>1.5</v>
      </c>
      <c r="AE142" s="41">
        <v>0.15</v>
      </c>
      <c r="AF142" s="41">
        <v>0.15</v>
      </c>
    </row>
    <row r="143" spans="1:32" ht="38.25" customHeight="1">
      <c r="A143" s="8" t="s">
        <v>124</v>
      </c>
      <c r="B143" s="7" t="s">
        <v>123</v>
      </c>
      <c r="C143" s="6">
        <v>40</v>
      </c>
      <c r="D143" s="6">
        <v>50</v>
      </c>
      <c r="E143" s="6">
        <v>2.24</v>
      </c>
      <c r="F143" s="6">
        <v>3.07</v>
      </c>
      <c r="G143" s="6"/>
      <c r="H143" s="6"/>
      <c r="I143" s="6">
        <v>0.8</v>
      </c>
      <c r="J143" s="6">
        <v>1.07</v>
      </c>
      <c r="K143" s="6"/>
      <c r="L143" s="6"/>
      <c r="M143" s="6">
        <v>16.7</v>
      </c>
      <c r="N143" s="6">
        <v>20.9</v>
      </c>
      <c r="O143" s="6">
        <v>85.7</v>
      </c>
      <c r="P143" s="5">
        <v>107.2</v>
      </c>
      <c r="Q143" s="5">
        <v>9.2</v>
      </c>
      <c r="R143" s="5">
        <v>13.8</v>
      </c>
      <c r="S143" s="5">
        <v>42.4</v>
      </c>
      <c r="T143" s="5">
        <v>63.6</v>
      </c>
      <c r="U143" s="5">
        <v>10</v>
      </c>
      <c r="V143" s="5">
        <v>15</v>
      </c>
      <c r="W143" s="5">
        <v>1.24</v>
      </c>
      <c r="X143" s="5">
        <v>1.86</v>
      </c>
      <c r="Y143" s="5">
        <v>0.04</v>
      </c>
      <c r="Z143" s="5">
        <v>0.07</v>
      </c>
      <c r="AA143" s="5">
        <v>0.04</v>
      </c>
      <c r="AB143" s="5">
        <v>0.05</v>
      </c>
      <c r="AC143" s="5">
        <v>0</v>
      </c>
      <c r="AD143" s="5">
        <v>0</v>
      </c>
      <c r="AE143" s="5">
        <v>1.2</v>
      </c>
      <c r="AF143" s="5">
        <v>1.82</v>
      </c>
    </row>
    <row r="144" spans="1:32" ht="36" customHeight="1">
      <c r="A144" s="6">
        <v>21</v>
      </c>
      <c r="B144" s="53" t="s">
        <v>58</v>
      </c>
      <c r="C144" s="6">
        <v>0.115</v>
      </c>
      <c r="D144" s="6">
        <v>0.115</v>
      </c>
      <c r="E144" s="6">
        <v>2.2</v>
      </c>
      <c r="F144" s="6">
        <v>2.2</v>
      </c>
      <c r="G144" s="6">
        <v>2.2</v>
      </c>
      <c r="H144" s="6">
        <v>2.2</v>
      </c>
      <c r="I144" s="6">
        <v>5</v>
      </c>
      <c r="J144" s="6">
        <v>5</v>
      </c>
      <c r="K144" s="6">
        <v>5</v>
      </c>
      <c r="L144" s="6">
        <v>5</v>
      </c>
      <c r="M144" s="6">
        <v>16</v>
      </c>
      <c r="N144" s="6">
        <v>16</v>
      </c>
      <c r="O144" s="6">
        <v>120</v>
      </c>
      <c r="P144" s="5">
        <v>120</v>
      </c>
      <c r="Q144" s="5">
        <v>28</v>
      </c>
      <c r="R144" s="5">
        <v>28</v>
      </c>
      <c r="S144" s="5">
        <v>32</v>
      </c>
      <c r="T144" s="5">
        <v>32</v>
      </c>
      <c r="U144" s="5">
        <v>20</v>
      </c>
      <c r="V144" s="5">
        <v>20</v>
      </c>
      <c r="W144" s="5">
        <v>0.04</v>
      </c>
      <c r="X144" s="5">
        <v>0.04</v>
      </c>
      <c r="Y144" s="5">
        <v>1</v>
      </c>
      <c r="Z144" s="5">
        <v>1</v>
      </c>
      <c r="AA144" s="5">
        <v>2.3</v>
      </c>
      <c r="AB144" s="5">
        <v>2.3</v>
      </c>
      <c r="AC144" s="5">
        <v>0.8</v>
      </c>
      <c r="AD144" s="5">
        <v>0.8</v>
      </c>
      <c r="AE144" s="5">
        <v>1.2</v>
      </c>
      <c r="AF144" s="5">
        <v>1.2</v>
      </c>
    </row>
    <row r="145" spans="1:32" ht="128.25" customHeight="1">
      <c r="A145" s="6"/>
      <c r="B145" s="13" t="s">
        <v>39</v>
      </c>
      <c r="C145" s="14"/>
      <c r="D145" s="14"/>
      <c r="E145" s="14">
        <f aca="true" t="shared" si="18" ref="E145:AF145">E137+E138+E139+E140+E141+E142+E143+E144</f>
        <v>53.39</v>
      </c>
      <c r="F145" s="14">
        <f t="shared" si="18"/>
        <v>63.91999999999999</v>
      </c>
      <c r="G145" s="14">
        <f t="shared" si="18"/>
        <v>34.7</v>
      </c>
      <c r="H145" s="14">
        <f t="shared" si="18"/>
        <v>41.59</v>
      </c>
      <c r="I145" s="14">
        <f t="shared" si="18"/>
        <v>50</v>
      </c>
      <c r="J145" s="14">
        <f t="shared" si="18"/>
        <v>57.529999999999994</v>
      </c>
      <c r="K145" s="14">
        <f t="shared" si="18"/>
        <v>22.59</v>
      </c>
      <c r="L145" s="14">
        <f t="shared" si="18"/>
        <v>24.369999999999997</v>
      </c>
      <c r="M145" s="14">
        <f t="shared" si="18"/>
        <v>215.51999999999998</v>
      </c>
      <c r="N145" s="14">
        <f t="shared" si="18"/>
        <v>244.87000000000003</v>
      </c>
      <c r="O145" s="14">
        <f t="shared" si="18"/>
        <v>1525.52</v>
      </c>
      <c r="P145" s="15">
        <f t="shared" si="18"/>
        <v>1789.37</v>
      </c>
      <c r="Q145" s="15">
        <f t="shared" si="18"/>
        <v>378.77</v>
      </c>
      <c r="R145" s="15">
        <f t="shared" si="18"/>
        <v>410.76000000000005</v>
      </c>
      <c r="S145" s="15">
        <f t="shared" si="18"/>
        <v>445.5</v>
      </c>
      <c r="T145" s="15">
        <f t="shared" si="18"/>
        <v>522.7</v>
      </c>
      <c r="U145" s="15">
        <f t="shared" si="18"/>
        <v>264.21000000000004</v>
      </c>
      <c r="V145" s="15">
        <f t="shared" si="18"/>
        <v>289.53</v>
      </c>
      <c r="W145" s="15">
        <f t="shared" si="18"/>
        <v>12.49</v>
      </c>
      <c r="X145" s="15">
        <f t="shared" si="18"/>
        <v>15.87</v>
      </c>
      <c r="Y145" s="15">
        <f t="shared" si="18"/>
        <v>1.574</v>
      </c>
      <c r="Z145" s="15">
        <f t="shared" si="18"/>
        <v>1.834</v>
      </c>
      <c r="AA145" s="15">
        <f t="shared" si="18"/>
        <v>5.1339999999999995</v>
      </c>
      <c r="AB145" s="15">
        <f t="shared" si="18"/>
        <v>5.363999999999999</v>
      </c>
      <c r="AC145" s="15">
        <f t="shared" si="18"/>
        <v>39.599999999999994</v>
      </c>
      <c r="AD145" s="15">
        <f t="shared" si="18"/>
        <v>46.769999999999996</v>
      </c>
      <c r="AE145" s="15">
        <f t="shared" si="18"/>
        <v>78.45000000000002</v>
      </c>
      <c r="AF145" s="15">
        <f t="shared" si="18"/>
        <v>89.12</v>
      </c>
    </row>
    <row r="146" spans="1:32" ht="2.25" customHeight="1" hidden="1">
      <c r="A146" s="6"/>
      <c r="B146" s="13" t="s">
        <v>33</v>
      </c>
      <c r="C146" s="14"/>
      <c r="D146" s="14"/>
      <c r="E146" s="14">
        <f aca="true" t="shared" si="19" ref="E146:AF146">E134+E145</f>
        <v>73.69</v>
      </c>
      <c r="F146" s="14">
        <f t="shared" si="19"/>
        <v>89.29999999999998</v>
      </c>
      <c r="G146" s="14">
        <f t="shared" si="19"/>
        <v>48.870000000000005</v>
      </c>
      <c r="H146" s="14">
        <f t="shared" si="19"/>
        <v>59.33</v>
      </c>
      <c r="I146" s="14">
        <f t="shared" si="19"/>
        <v>67</v>
      </c>
      <c r="J146" s="14">
        <f t="shared" si="19"/>
        <v>78.78</v>
      </c>
      <c r="K146" s="14">
        <f t="shared" si="19"/>
        <v>23.08</v>
      </c>
      <c r="L146" s="14">
        <f t="shared" si="19"/>
        <v>25.04</v>
      </c>
      <c r="M146" s="14">
        <f t="shared" si="19"/>
        <v>251.20999999999998</v>
      </c>
      <c r="N146" s="14">
        <f t="shared" si="19"/>
        <v>289.48</v>
      </c>
      <c r="O146" s="14">
        <f t="shared" si="19"/>
        <v>1902.52</v>
      </c>
      <c r="P146" s="15">
        <f t="shared" si="19"/>
        <v>2260.62</v>
      </c>
      <c r="Q146" s="15">
        <f t="shared" si="19"/>
        <v>407.27</v>
      </c>
      <c r="R146" s="15">
        <f t="shared" si="19"/>
        <v>446.35</v>
      </c>
      <c r="S146" s="15">
        <f t="shared" si="19"/>
        <v>580.7</v>
      </c>
      <c r="T146" s="15">
        <f t="shared" si="19"/>
        <v>678</v>
      </c>
      <c r="U146" s="15">
        <f t="shared" si="19"/>
        <v>278.61</v>
      </c>
      <c r="V146" s="15">
        <f t="shared" si="19"/>
        <v>303.92999999999995</v>
      </c>
      <c r="W146" s="15">
        <f t="shared" si="19"/>
        <v>13.99</v>
      </c>
      <c r="X146" s="15">
        <f t="shared" si="19"/>
        <v>17.77</v>
      </c>
      <c r="Y146" s="15">
        <f t="shared" si="19"/>
        <v>1.6340000000000001</v>
      </c>
      <c r="Z146" s="15">
        <f t="shared" si="19"/>
        <v>1.9040000000000001</v>
      </c>
      <c r="AA146" s="15">
        <f t="shared" si="19"/>
        <v>5.143999999999999</v>
      </c>
      <c r="AB146" s="15">
        <f t="shared" si="19"/>
        <v>5.383999999999999</v>
      </c>
      <c r="AC146" s="15">
        <f t="shared" si="19"/>
        <v>41.099999999999994</v>
      </c>
      <c r="AD146" s="15">
        <f t="shared" si="19"/>
        <v>48.44</v>
      </c>
      <c r="AE146" s="15">
        <f t="shared" si="19"/>
        <v>80.05000000000001</v>
      </c>
      <c r="AF146" s="15">
        <f t="shared" si="19"/>
        <v>91.05000000000001</v>
      </c>
    </row>
    <row r="147" spans="1:32" ht="63.75" customHeight="1" hidden="1">
      <c r="A147" s="6"/>
      <c r="B147" s="13" t="s">
        <v>39</v>
      </c>
      <c r="C147" s="14"/>
      <c r="D147" s="14"/>
      <c r="E147" s="14">
        <f aca="true" t="shared" si="20" ref="E147:AF147">E140+E141+E142+E143+E144+E145+E146</f>
        <v>153.53</v>
      </c>
      <c r="F147" s="14">
        <f t="shared" si="20"/>
        <v>182.92999999999998</v>
      </c>
      <c r="G147" s="14">
        <f t="shared" si="20"/>
        <v>100.99000000000001</v>
      </c>
      <c r="H147" s="14">
        <f t="shared" si="20"/>
        <v>121.66</v>
      </c>
      <c r="I147" s="14">
        <f t="shared" si="20"/>
        <v>143.72</v>
      </c>
      <c r="J147" s="14">
        <f t="shared" si="20"/>
        <v>165.8</v>
      </c>
      <c r="K147" s="14">
        <f t="shared" si="20"/>
        <v>62.769999999999996</v>
      </c>
      <c r="L147" s="14">
        <f t="shared" si="20"/>
        <v>68.10999999999999</v>
      </c>
      <c r="M147" s="14">
        <f t="shared" si="20"/>
        <v>584.6299999999999</v>
      </c>
      <c r="N147" s="14">
        <f t="shared" si="20"/>
        <v>668.1500000000001</v>
      </c>
      <c r="O147" s="14">
        <f t="shared" si="20"/>
        <v>4184.299999999999</v>
      </c>
      <c r="P147" s="15">
        <f t="shared" si="20"/>
        <v>4918.15</v>
      </c>
      <c r="Q147" s="15">
        <f t="shared" si="20"/>
        <v>1072.24</v>
      </c>
      <c r="R147" s="15">
        <f t="shared" si="20"/>
        <v>1156.6100000000001</v>
      </c>
      <c r="S147" s="15">
        <f t="shared" si="20"/>
        <v>1224.1</v>
      </c>
      <c r="T147" s="15">
        <f t="shared" si="20"/>
        <v>1432.5</v>
      </c>
      <c r="U147" s="15">
        <f t="shared" si="20"/>
        <v>746.32</v>
      </c>
      <c r="V147" s="15">
        <f t="shared" si="20"/>
        <v>816.9599999999999</v>
      </c>
      <c r="W147" s="15">
        <f t="shared" si="20"/>
        <v>30.509999999999998</v>
      </c>
      <c r="X147" s="15">
        <f t="shared" si="20"/>
        <v>38.989999999999995</v>
      </c>
      <c r="Y147" s="15">
        <f t="shared" si="20"/>
        <v>4.5280000000000005</v>
      </c>
      <c r="Z147" s="15">
        <f t="shared" si="20"/>
        <v>5.258</v>
      </c>
      <c r="AA147" s="15">
        <f t="shared" si="20"/>
        <v>12.988</v>
      </c>
      <c r="AB147" s="15">
        <f t="shared" si="20"/>
        <v>13.597999999999997</v>
      </c>
      <c r="AC147" s="15">
        <f t="shared" si="20"/>
        <v>109.99999999999999</v>
      </c>
      <c r="AD147" s="15">
        <f t="shared" si="20"/>
        <v>131.51</v>
      </c>
      <c r="AE147" s="15">
        <f t="shared" si="20"/>
        <v>165.35000000000002</v>
      </c>
      <c r="AF147" s="15">
        <f t="shared" si="20"/>
        <v>188.54000000000002</v>
      </c>
    </row>
    <row r="148" spans="1:32" ht="170.25" customHeight="1" hidden="1">
      <c r="A148" s="6"/>
      <c r="B148" s="13" t="s">
        <v>33</v>
      </c>
      <c r="C148" s="14"/>
      <c r="D148" s="14"/>
      <c r="E148" s="14">
        <f aca="true" t="shared" si="21" ref="E148:AF148">E138+E147</f>
        <v>180.47</v>
      </c>
      <c r="F148" s="14">
        <f t="shared" si="21"/>
        <v>217.14</v>
      </c>
      <c r="G148" s="14">
        <f t="shared" si="21"/>
        <v>118.27000000000001</v>
      </c>
      <c r="H148" s="14">
        <f t="shared" si="21"/>
        <v>142.51</v>
      </c>
      <c r="I148" s="14">
        <f t="shared" si="21"/>
        <v>167</v>
      </c>
      <c r="J148" s="14">
        <f t="shared" si="21"/>
        <v>193.84</v>
      </c>
      <c r="K148" s="14">
        <f t="shared" si="21"/>
        <v>68.25999999999999</v>
      </c>
      <c r="L148" s="14">
        <f t="shared" si="21"/>
        <v>73.77999999999999</v>
      </c>
      <c r="M148" s="14">
        <f t="shared" si="21"/>
        <v>662.0499999999998</v>
      </c>
      <c r="N148" s="14">
        <f t="shared" si="21"/>
        <v>759.0200000000001</v>
      </c>
      <c r="O148" s="14">
        <f t="shared" si="21"/>
        <v>4861.5599999999995</v>
      </c>
      <c r="P148" s="15">
        <f t="shared" si="21"/>
        <v>5747.36</v>
      </c>
      <c r="Q148" s="15">
        <f t="shared" si="21"/>
        <v>1150.81</v>
      </c>
      <c r="R148" s="15">
        <f t="shared" si="21"/>
        <v>1253.8700000000001</v>
      </c>
      <c r="S148" s="15">
        <f t="shared" si="21"/>
        <v>1457.6999999999998</v>
      </c>
      <c r="T148" s="15">
        <f t="shared" si="21"/>
        <v>1709.4</v>
      </c>
      <c r="U148" s="15">
        <f t="shared" si="21"/>
        <v>799.0300000000001</v>
      </c>
      <c r="V148" s="15">
        <f t="shared" si="21"/>
        <v>874.9899999999999</v>
      </c>
      <c r="W148" s="15">
        <f t="shared" si="21"/>
        <v>36.17</v>
      </c>
      <c r="X148" s="15">
        <f t="shared" si="21"/>
        <v>46.709999999999994</v>
      </c>
      <c r="Y148" s="15">
        <f t="shared" si="21"/>
        <v>4.760000000000001</v>
      </c>
      <c r="Z148" s="15">
        <f t="shared" si="21"/>
        <v>5.55</v>
      </c>
      <c r="AA148" s="15">
        <f t="shared" si="21"/>
        <v>15.389999999999999</v>
      </c>
      <c r="AB148" s="15">
        <f t="shared" si="21"/>
        <v>16.089999999999996</v>
      </c>
      <c r="AC148" s="15">
        <f t="shared" si="21"/>
        <v>116.29999999999998</v>
      </c>
      <c r="AD148" s="15">
        <f t="shared" si="21"/>
        <v>137.98</v>
      </c>
      <c r="AE148" s="15">
        <f t="shared" si="21"/>
        <v>236.75000000000003</v>
      </c>
      <c r="AF148" s="15">
        <f t="shared" si="21"/>
        <v>269.09000000000003</v>
      </c>
    </row>
    <row r="149" spans="1:32" ht="102" customHeight="1">
      <c r="A149" s="77" t="s">
        <v>48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</row>
    <row r="150" spans="1:32" ht="26.25" customHeight="1">
      <c r="A150" s="78" t="s">
        <v>0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</row>
    <row r="151" spans="1:32" ht="28.5" customHeight="1">
      <c r="A151" s="79" t="s">
        <v>1</v>
      </c>
      <c r="B151" s="80" t="s">
        <v>2</v>
      </c>
      <c r="C151" s="79" t="s">
        <v>3</v>
      </c>
      <c r="D151" s="79"/>
      <c r="E151" s="79" t="s">
        <v>4</v>
      </c>
      <c r="F151" s="79"/>
      <c r="G151" s="79"/>
      <c r="H151" s="79"/>
      <c r="I151" s="79"/>
      <c r="J151" s="79"/>
      <c r="K151" s="79"/>
      <c r="L151" s="79"/>
      <c r="M151" s="79"/>
      <c r="N151" s="79"/>
      <c r="O151" s="79" t="s">
        <v>49</v>
      </c>
      <c r="P151" s="79"/>
      <c r="Q151" s="80" t="s">
        <v>6</v>
      </c>
      <c r="R151" s="80"/>
      <c r="S151" s="80"/>
      <c r="T151" s="80"/>
      <c r="U151" s="80"/>
      <c r="V151" s="80"/>
      <c r="W151" s="80"/>
      <c r="X151" s="80"/>
      <c r="Y151" s="81" t="s">
        <v>7</v>
      </c>
      <c r="Z151" s="81"/>
      <c r="AA151" s="81"/>
      <c r="AB151" s="81"/>
      <c r="AC151" s="81"/>
      <c r="AD151" s="81"/>
      <c r="AE151" s="81"/>
      <c r="AF151" s="81"/>
    </row>
    <row r="152" spans="1:32" ht="18.75" customHeight="1">
      <c r="A152" s="79"/>
      <c r="B152" s="80"/>
      <c r="C152" s="79" t="s">
        <v>83</v>
      </c>
      <c r="D152" s="79" t="s">
        <v>84</v>
      </c>
      <c r="E152" s="82" t="s">
        <v>8</v>
      </c>
      <c r="F152" s="82"/>
      <c r="G152" s="82"/>
      <c r="H152" s="82"/>
      <c r="I152" s="82" t="s">
        <v>9</v>
      </c>
      <c r="J152" s="82"/>
      <c r="K152" s="82"/>
      <c r="L152" s="82"/>
      <c r="M152" s="79" t="s">
        <v>10</v>
      </c>
      <c r="N152" s="79"/>
      <c r="O152" s="79"/>
      <c r="P152" s="79"/>
      <c r="Q152" s="81" t="s">
        <v>11</v>
      </c>
      <c r="R152" s="81"/>
      <c r="S152" s="81" t="s">
        <v>12</v>
      </c>
      <c r="T152" s="81"/>
      <c r="U152" s="81" t="s">
        <v>13</v>
      </c>
      <c r="V152" s="81"/>
      <c r="W152" s="81" t="s">
        <v>14</v>
      </c>
      <c r="X152" s="81"/>
      <c r="Y152" s="81" t="s">
        <v>15</v>
      </c>
      <c r="Z152" s="81"/>
      <c r="AA152" s="81" t="s">
        <v>16</v>
      </c>
      <c r="AB152" s="81"/>
      <c r="AC152" s="81" t="s">
        <v>17</v>
      </c>
      <c r="AD152" s="81"/>
      <c r="AE152" s="81" t="s">
        <v>18</v>
      </c>
      <c r="AF152" s="81"/>
    </row>
    <row r="153" spans="1:32" ht="18" customHeight="1">
      <c r="A153" s="79"/>
      <c r="B153" s="80"/>
      <c r="C153" s="79"/>
      <c r="D153" s="79"/>
      <c r="E153" s="82" t="s">
        <v>19</v>
      </c>
      <c r="F153" s="82"/>
      <c r="G153" s="79" t="s">
        <v>20</v>
      </c>
      <c r="H153" s="79"/>
      <c r="I153" s="82" t="s">
        <v>19</v>
      </c>
      <c r="J153" s="82"/>
      <c r="K153" s="79" t="s">
        <v>21</v>
      </c>
      <c r="L153" s="79"/>
      <c r="M153" s="79"/>
      <c r="N153" s="79"/>
      <c r="O153" s="79"/>
      <c r="P153" s="79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</row>
    <row r="154" spans="1:32" ht="33.75" customHeight="1">
      <c r="A154" s="79"/>
      <c r="B154" s="80"/>
      <c r="C154" s="79"/>
      <c r="D154" s="79"/>
      <c r="E154" s="3" t="s">
        <v>81</v>
      </c>
      <c r="F154" s="3" t="s">
        <v>82</v>
      </c>
      <c r="G154" s="3" t="s">
        <v>22</v>
      </c>
      <c r="H154" s="3" t="s">
        <v>23</v>
      </c>
      <c r="I154" s="3" t="s">
        <v>81</v>
      </c>
      <c r="J154" s="3" t="s">
        <v>82</v>
      </c>
      <c r="K154" s="3" t="s">
        <v>22</v>
      </c>
      <c r="L154" s="3" t="s">
        <v>23</v>
      </c>
      <c r="M154" s="3" t="s">
        <v>81</v>
      </c>
      <c r="N154" s="3" t="s">
        <v>82</v>
      </c>
      <c r="O154" s="3" t="s">
        <v>81</v>
      </c>
      <c r="P154" s="3" t="s">
        <v>82</v>
      </c>
      <c r="Q154" s="3" t="s">
        <v>81</v>
      </c>
      <c r="R154" s="3" t="s">
        <v>82</v>
      </c>
      <c r="S154" s="3" t="s">
        <v>81</v>
      </c>
      <c r="T154" s="3" t="s">
        <v>82</v>
      </c>
      <c r="U154" s="3" t="s">
        <v>81</v>
      </c>
      <c r="V154" s="3" t="s">
        <v>82</v>
      </c>
      <c r="W154" s="3" t="s">
        <v>81</v>
      </c>
      <c r="X154" s="3" t="s">
        <v>82</v>
      </c>
      <c r="Y154" s="3" t="s">
        <v>81</v>
      </c>
      <c r="Z154" s="3" t="s">
        <v>82</v>
      </c>
      <c r="AA154" s="3" t="s">
        <v>81</v>
      </c>
      <c r="AB154" s="3" t="s">
        <v>82</v>
      </c>
      <c r="AC154" s="3" t="s">
        <v>81</v>
      </c>
      <c r="AD154" s="3" t="s">
        <v>82</v>
      </c>
      <c r="AE154" s="3" t="s">
        <v>81</v>
      </c>
      <c r="AF154" s="3" t="s">
        <v>82</v>
      </c>
    </row>
    <row r="155" spans="1:32" ht="41.25" customHeight="1">
      <c r="A155" s="3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38.25" customHeight="1">
      <c r="A156" s="6">
        <v>43</v>
      </c>
      <c r="B156" s="7" t="s">
        <v>87</v>
      </c>
      <c r="C156" s="6">
        <v>180</v>
      </c>
      <c r="D156" s="6">
        <v>200</v>
      </c>
      <c r="E156" s="6">
        <v>3.67</v>
      </c>
      <c r="F156" s="6">
        <v>4.08</v>
      </c>
      <c r="G156" s="6"/>
      <c r="H156" s="6"/>
      <c r="I156" s="6">
        <v>5.76</v>
      </c>
      <c r="J156" s="6">
        <v>6.4</v>
      </c>
      <c r="K156" s="6"/>
      <c r="L156" s="6"/>
      <c r="M156" s="6">
        <v>24.53</v>
      </c>
      <c r="N156" s="6">
        <v>27.26</v>
      </c>
      <c r="O156" s="6">
        <v>164.7</v>
      </c>
      <c r="P156" s="5">
        <v>183</v>
      </c>
      <c r="Q156" s="5">
        <v>36.96</v>
      </c>
      <c r="R156" s="5">
        <v>49.3</v>
      </c>
      <c r="S156" s="5">
        <v>86.55</v>
      </c>
      <c r="T156" s="5">
        <v>115.46</v>
      </c>
      <c r="U156" s="5">
        <v>27.74</v>
      </c>
      <c r="V156" s="5">
        <v>37</v>
      </c>
      <c r="W156" s="5">
        <v>1.01</v>
      </c>
      <c r="X156" s="5">
        <v>1.35</v>
      </c>
      <c r="Y156" s="5">
        <v>0.14</v>
      </c>
      <c r="Z156" s="5">
        <v>0.19</v>
      </c>
      <c r="AA156" s="5">
        <v>0.11</v>
      </c>
      <c r="AB156" s="5">
        <v>0.15</v>
      </c>
      <c r="AC156" s="5">
        <v>18.15</v>
      </c>
      <c r="AD156" s="5">
        <v>24.21</v>
      </c>
      <c r="AE156" s="5">
        <v>1.36</v>
      </c>
      <c r="AF156" s="5">
        <v>1.8</v>
      </c>
    </row>
    <row r="157" spans="1:32" ht="33.75" customHeight="1">
      <c r="A157" s="6">
        <v>11</v>
      </c>
      <c r="B157" s="7" t="s">
        <v>113</v>
      </c>
      <c r="C157" s="6">
        <v>80</v>
      </c>
      <c r="D157" s="6">
        <v>100</v>
      </c>
      <c r="E157" s="6">
        <v>8.8</v>
      </c>
      <c r="F157" s="6">
        <v>10.42</v>
      </c>
      <c r="G157" s="6">
        <v>2.5</v>
      </c>
      <c r="H157" s="6">
        <v>2.5</v>
      </c>
      <c r="I157" s="6">
        <v>3.5</v>
      </c>
      <c r="J157" s="6">
        <v>3.5</v>
      </c>
      <c r="K157" s="6">
        <v>1.9</v>
      </c>
      <c r="L157" s="6">
        <v>1.9</v>
      </c>
      <c r="M157" s="6">
        <v>17.1</v>
      </c>
      <c r="N157" s="6">
        <v>17.1</v>
      </c>
      <c r="O157" s="6">
        <v>114</v>
      </c>
      <c r="P157" s="5">
        <v>114</v>
      </c>
      <c r="Q157" s="5">
        <v>49.8</v>
      </c>
      <c r="R157" s="5">
        <v>49.8</v>
      </c>
      <c r="S157" s="5">
        <v>85.7</v>
      </c>
      <c r="T157" s="5">
        <v>85.7</v>
      </c>
      <c r="U157" s="5">
        <v>13</v>
      </c>
      <c r="V157" s="5">
        <v>13</v>
      </c>
      <c r="W157" s="5">
        <v>1.2</v>
      </c>
      <c r="X157" s="5">
        <v>1.2</v>
      </c>
      <c r="Y157" s="5">
        <v>0.02</v>
      </c>
      <c r="Z157" s="5">
        <v>0.02</v>
      </c>
      <c r="AA157" s="5">
        <v>0.05</v>
      </c>
      <c r="AB157" s="5">
        <v>0.05</v>
      </c>
      <c r="AC157" s="5">
        <v>0.3</v>
      </c>
      <c r="AD157" s="5">
        <v>0.3</v>
      </c>
      <c r="AE157" s="5">
        <v>0.03</v>
      </c>
      <c r="AF157" s="5">
        <v>0.03</v>
      </c>
    </row>
    <row r="158" spans="1:32" ht="21.75" customHeight="1" hidden="1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21.75" customHeight="1">
      <c r="A159" s="6" t="s">
        <v>125</v>
      </c>
      <c r="B159" s="7" t="s">
        <v>122</v>
      </c>
      <c r="C159" s="6">
        <v>40</v>
      </c>
      <c r="D159" s="6">
        <v>60</v>
      </c>
      <c r="E159" s="6">
        <v>2.6</v>
      </c>
      <c r="F159" s="6">
        <v>3.96</v>
      </c>
      <c r="G159" s="6"/>
      <c r="H159" s="6"/>
      <c r="I159" s="6">
        <v>0.48</v>
      </c>
      <c r="J159" s="6">
        <v>0.72</v>
      </c>
      <c r="K159" s="6"/>
      <c r="L159" s="6"/>
      <c r="M159" s="6">
        <v>1.05</v>
      </c>
      <c r="N159" s="6">
        <v>1.38</v>
      </c>
      <c r="O159" s="6">
        <v>72.4</v>
      </c>
      <c r="P159" s="5">
        <v>108.6</v>
      </c>
      <c r="Q159" s="5">
        <v>14</v>
      </c>
      <c r="R159" s="5">
        <v>21</v>
      </c>
      <c r="S159" s="5">
        <v>10</v>
      </c>
      <c r="T159" s="5">
        <v>12</v>
      </c>
      <c r="U159" s="5">
        <v>0.31</v>
      </c>
      <c r="V159" s="5">
        <v>0.63</v>
      </c>
      <c r="W159" s="5">
        <v>0.08</v>
      </c>
      <c r="X159" s="5">
        <v>1.12</v>
      </c>
      <c r="Y159" s="5">
        <v>0.02</v>
      </c>
      <c r="Z159" s="5">
        <v>0.04</v>
      </c>
      <c r="AA159" s="5">
        <v>0.07</v>
      </c>
      <c r="AB159" s="5">
        <v>0.1</v>
      </c>
      <c r="AC159" s="5">
        <v>0</v>
      </c>
      <c r="AD159" s="5">
        <v>0</v>
      </c>
      <c r="AE159" s="5">
        <v>67.2</v>
      </c>
      <c r="AF159" s="5">
        <v>75.4</v>
      </c>
    </row>
    <row r="160" spans="1:32" ht="39.75" customHeight="1">
      <c r="A160" s="8" t="s">
        <v>124</v>
      </c>
      <c r="B160" s="7" t="s">
        <v>123</v>
      </c>
      <c r="C160" s="6">
        <v>40</v>
      </c>
      <c r="D160" s="6">
        <v>50</v>
      </c>
      <c r="E160" s="6">
        <v>2.24</v>
      </c>
      <c r="F160" s="6">
        <v>3.07</v>
      </c>
      <c r="G160" s="6"/>
      <c r="H160" s="6"/>
      <c r="I160" s="6">
        <v>0.8</v>
      </c>
      <c r="J160" s="6">
        <v>1.07</v>
      </c>
      <c r="K160" s="6"/>
      <c r="L160" s="6"/>
      <c r="M160" s="6">
        <v>16.7</v>
      </c>
      <c r="N160" s="6">
        <v>20.9</v>
      </c>
      <c r="O160" s="6">
        <v>85.7</v>
      </c>
      <c r="P160" s="5">
        <v>107.2</v>
      </c>
      <c r="Q160" s="5">
        <v>9.2</v>
      </c>
      <c r="R160" s="5">
        <v>13.8</v>
      </c>
      <c r="S160" s="5">
        <v>42.4</v>
      </c>
      <c r="T160" s="5">
        <v>63.6</v>
      </c>
      <c r="U160" s="5">
        <v>10</v>
      </c>
      <c r="V160" s="5">
        <v>15</v>
      </c>
      <c r="W160" s="5">
        <v>1.24</v>
      </c>
      <c r="X160" s="5">
        <v>1.86</v>
      </c>
      <c r="Y160" s="5">
        <v>0.04</v>
      </c>
      <c r="Z160" s="5">
        <v>0.07</v>
      </c>
      <c r="AA160" s="5" t="s">
        <v>59</v>
      </c>
      <c r="AB160" s="5">
        <v>0.05</v>
      </c>
      <c r="AC160" s="5">
        <v>0</v>
      </c>
      <c r="AD160" s="5">
        <v>0</v>
      </c>
      <c r="AE160" s="5">
        <v>1.2</v>
      </c>
      <c r="AF160" s="5">
        <v>1.82</v>
      </c>
    </row>
    <row r="161" spans="1:32" ht="22.5" customHeight="1">
      <c r="A161" s="6" t="s">
        <v>102</v>
      </c>
      <c r="B161" s="7" t="s">
        <v>62</v>
      </c>
      <c r="C161" s="6">
        <v>200</v>
      </c>
      <c r="D161" s="6">
        <v>200</v>
      </c>
      <c r="E161" s="6">
        <v>8.9</v>
      </c>
      <c r="F161" s="6">
        <v>8.9</v>
      </c>
      <c r="G161" s="6">
        <v>0</v>
      </c>
      <c r="H161" s="6">
        <v>0</v>
      </c>
      <c r="I161" s="6">
        <v>3.06</v>
      </c>
      <c r="J161" s="6">
        <v>3.06</v>
      </c>
      <c r="K161" s="6">
        <v>0</v>
      </c>
      <c r="L161" s="6">
        <v>0</v>
      </c>
      <c r="M161" s="6">
        <v>26</v>
      </c>
      <c r="N161" s="6">
        <v>26</v>
      </c>
      <c r="O161" s="6">
        <v>58</v>
      </c>
      <c r="P161" s="5">
        <v>58</v>
      </c>
      <c r="Q161" s="5">
        <v>26</v>
      </c>
      <c r="R161" s="5">
        <v>26</v>
      </c>
      <c r="S161" s="5">
        <v>64</v>
      </c>
      <c r="T161" s="5">
        <v>64</v>
      </c>
      <c r="U161" s="5">
        <v>13</v>
      </c>
      <c r="V161" s="5">
        <v>13</v>
      </c>
      <c r="W161" s="5">
        <v>0.6</v>
      </c>
      <c r="X161" s="5">
        <v>0.6</v>
      </c>
      <c r="Y161" s="5">
        <v>0</v>
      </c>
      <c r="Z161" s="5">
        <v>0</v>
      </c>
      <c r="AA161" s="5">
        <v>0.06</v>
      </c>
      <c r="AB161" s="5">
        <v>0.06</v>
      </c>
      <c r="AC161" s="5">
        <v>17</v>
      </c>
      <c r="AD161" s="5">
        <v>17</v>
      </c>
      <c r="AE161" s="5">
        <v>0.1</v>
      </c>
      <c r="AF161" s="5">
        <v>0.1</v>
      </c>
    </row>
    <row r="162" spans="1:32" ht="22.5" customHeight="1">
      <c r="A162" s="6"/>
      <c r="B162" s="9" t="s">
        <v>128</v>
      </c>
      <c r="C162" s="3">
        <v>40</v>
      </c>
      <c r="D162" s="3">
        <v>40</v>
      </c>
      <c r="E162" s="3">
        <v>2.88</v>
      </c>
      <c r="F162" s="6">
        <v>2.88</v>
      </c>
      <c r="G162" s="6"/>
      <c r="H162" s="6">
        <v>1.4</v>
      </c>
      <c r="I162" s="6">
        <v>9.24</v>
      </c>
      <c r="J162" s="6">
        <v>9.24</v>
      </c>
      <c r="K162" s="6">
        <v>0.8</v>
      </c>
      <c r="L162" s="6"/>
      <c r="M162" s="6">
        <v>23.52</v>
      </c>
      <c r="N162" s="6">
        <v>23.52</v>
      </c>
      <c r="O162" s="6">
        <v>191.2</v>
      </c>
      <c r="P162" s="5">
        <v>191.2</v>
      </c>
      <c r="Q162" s="5">
        <v>33</v>
      </c>
      <c r="R162" s="5">
        <v>66</v>
      </c>
      <c r="S162" s="5">
        <v>25</v>
      </c>
      <c r="T162" s="5">
        <v>50</v>
      </c>
      <c r="U162" s="5">
        <v>6</v>
      </c>
      <c r="V162" s="5">
        <v>12</v>
      </c>
      <c r="W162" s="5">
        <v>0.4</v>
      </c>
      <c r="X162" s="5">
        <v>0.8</v>
      </c>
      <c r="Y162" s="10">
        <v>0.01</v>
      </c>
      <c r="Z162" s="10">
        <v>0.02</v>
      </c>
      <c r="AA162" s="11">
        <v>0.04</v>
      </c>
      <c r="AB162" s="10">
        <v>0.08</v>
      </c>
      <c r="AC162" s="12">
        <v>0.3</v>
      </c>
      <c r="AD162" s="12">
        <v>0.6</v>
      </c>
      <c r="AE162" s="5">
        <v>0</v>
      </c>
      <c r="AF162" s="5">
        <v>0</v>
      </c>
    </row>
    <row r="163" spans="1:32" ht="26.25" customHeight="1">
      <c r="A163" s="8"/>
      <c r="B163" s="13" t="s">
        <v>25</v>
      </c>
      <c r="C163" s="6"/>
      <c r="D163" s="6"/>
      <c r="E163" s="14">
        <f aca="true" t="shared" si="22" ref="E163:AF163">SUM(E155:E162)</f>
        <v>29.09</v>
      </c>
      <c r="F163" s="14">
        <f t="shared" si="22"/>
        <v>33.31</v>
      </c>
      <c r="G163" s="14">
        <f t="shared" si="22"/>
        <v>2.5</v>
      </c>
      <c r="H163" s="14">
        <f t="shared" si="22"/>
        <v>3.9</v>
      </c>
      <c r="I163" s="14">
        <f t="shared" si="22"/>
        <v>22.840000000000003</v>
      </c>
      <c r="J163" s="14">
        <f t="shared" si="22"/>
        <v>23.990000000000002</v>
      </c>
      <c r="K163" s="14">
        <f t="shared" si="22"/>
        <v>2.7</v>
      </c>
      <c r="L163" s="14">
        <f t="shared" si="22"/>
        <v>1.9</v>
      </c>
      <c r="M163" s="14">
        <f t="shared" si="22"/>
        <v>108.89999999999999</v>
      </c>
      <c r="N163" s="14">
        <f t="shared" si="22"/>
        <v>116.16</v>
      </c>
      <c r="O163" s="14">
        <f t="shared" si="22"/>
        <v>686</v>
      </c>
      <c r="P163" s="15">
        <f t="shared" si="22"/>
        <v>762</v>
      </c>
      <c r="Q163" s="15">
        <f t="shared" si="22"/>
        <v>168.95999999999998</v>
      </c>
      <c r="R163" s="15">
        <f t="shared" si="22"/>
        <v>225.9</v>
      </c>
      <c r="S163" s="15">
        <f t="shared" si="22"/>
        <v>313.65</v>
      </c>
      <c r="T163" s="15">
        <f t="shared" si="22"/>
        <v>390.76</v>
      </c>
      <c r="U163" s="15">
        <f t="shared" si="22"/>
        <v>70.05</v>
      </c>
      <c r="V163" s="15">
        <f t="shared" si="22"/>
        <v>90.63</v>
      </c>
      <c r="W163" s="15">
        <f t="shared" si="22"/>
        <v>4.53</v>
      </c>
      <c r="X163" s="15">
        <f t="shared" si="22"/>
        <v>6.93</v>
      </c>
      <c r="Y163" s="15">
        <f t="shared" si="22"/>
        <v>0.23</v>
      </c>
      <c r="Z163" s="15">
        <f t="shared" si="22"/>
        <v>0.34</v>
      </c>
      <c r="AA163" s="15">
        <f t="shared" si="22"/>
        <v>0.33</v>
      </c>
      <c r="AB163" s="15">
        <f t="shared" si="22"/>
        <v>0.49000000000000005</v>
      </c>
      <c r="AC163" s="15">
        <f t="shared" si="22"/>
        <v>35.75</v>
      </c>
      <c r="AD163" s="15">
        <f t="shared" si="22"/>
        <v>42.11000000000001</v>
      </c>
      <c r="AE163" s="15">
        <f t="shared" si="22"/>
        <v>69.89</v>
      </c>
      <c r="AF163" s="15">
        <f t="shared" si="22"/>
        <v>79.14999999999999</v>
      </c>
    </row>
    <row r="164" spans="1:32" s="45" customFormat="1" ht="22.5" customHeight="1">
      <c r="A164" s="78" t="s">
        <v>26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</row>
    <row r="165" spans="1:32" s="45" customFormat="1" ht="52.5" customHeight="1">
      <c r="A165" s="6"/>
      <c r="B165" s="49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38.25" customHeight="1">
      <c r="A166" s="3" t="s">
        <v>115</v>
      </c>
      <c r="B166" s="7" t="s">
        <v>114</v>
      </c>
      <c r="C166" s="6">
        <v>200</v>
      </c>
      <c r="D166" s="6">
        <v>250</v>
      </c>
      <c r="E166" s="6">
        <v>2.99</v>
      </c>
      <c r="F166" s="6">
        <v>3.74</v>
      </c>
      <c r="G166" s="6">
        <v>7.25</v>
      </c>
      <c r="H166" s="6">
        <v>8.3</v>
      </c>
      <c r="I166" s="6">
        <v>2.38</v>
      </c>
      <c r="J166" s="6">
        <v>2.97</v>
      </c>
      <c r="K166" s="6">
        <v>5.5</v>
      </c>
      <c r="L166" s="6">
        <v>6.2</v>
      </c>
      <c r="M166" s="6">
        <v>15.98</v>
      </c>
      <c r="N166" s="6">
        <v>19.97</v>
      </c>
      <c r="O166" s="6">
        <v>97.34</v>
      </c>
      <c r="P166" s="5">
        <v>121.68</v>
      </c>
      <c r="Q166" s="5">
        <v>30</v>
      </c>
      <c r="R166" s="5">
        <v>38</v>
      </c>
      <c r="S166" s="5">
        <v>160</v>
      </c>
      <c r="T166" s="5">
        <v>175</v>
      </c>
      <c r="U166" s="5">
        <v>27</v>
      </c>
      <c r="V166" s="5">
        <v>32</v>
      </c>
      <c r="W166" s="5">
        <v>1</v>
      </c>
      <c r="X166" s="5">
        <v>1.2</v>
      </c>
      <c r="Y166" s="5">
        <v>0.13</v>
      </c>
      <c r="Z166" s="5">
        <v>0.18</v>
      </c>
      <c r="AA166" s="5">
        <v>0.05</v>
      </c>
      <c r="AB166" s="5">
        <v>0.07</v>
      </c>
      <c r="AC166" s="5">
        <v>0</v>
      </c>
      <c r="AD166" s="5">
        <v>0</v>
      </c>
      <c r="AE166" s="5">
        <v>1</v>
      </c>
      <c r="AF166" s="5">
        <v>1.2</v>
      </c>
    </row>
    <row r="167" spans="1:32" ht="36" customHeight="1">
      <c r="A167" s="6">
        <v>61</v>
      </c>
      <c r="B167" s="7" t="s">
        <v>108</v>
      </c>
      <c r="C167" s="3">
        <v>80</v>
      </c>
      <c r="D167" s="3">
        <v>100</v>
      </c>
      <c r="E167" s="6">
        <v>18.88</v>
      </c>
      <c r="F167" s="6">
        <v>21.1</v>
      </c>
      <c r="G167" s="6">
        <v>24.2</v>
      </c>
      <c r="H167" s="6">
        <v>32.2</v>
      </c>
      <c r="I167" s="6">
        <v>10.88</v>
      </c>
      <c r="J167" s="6">
        <v>13.6</v>
      </c>
      <c r="K167" s="6">
        <v>0</v>
      </c>
      <c r="L167" s="6">
        <v>0</v>
      </c>
      <c r="M167" s="6">
        <v>0</v>
      </c>
      <c r="N167" s="6">
        <v>0</v>
      </c>
      <c r="O167" s="6">
        <v>165</v>
      </c>
      <c r="P167" s="5">
        <v>206.25</v>
      </c>
      <c r="Q167" s="5">
        <v>125.4</v>
      </c>
      <c r="R167" s="5">
        <v>149.2</v>
      </c>
      <c r="S167" s="5">
        <v>225.4</v>
      </c>
      <c r="T167" s="5">
        <v>278.5</v>
      </c>
      <c r="U167" s="5">
        <v>20</v>
      </c>
      <c r="V167" s="5">
        <v>33.3</v>
      </c>
      <c r="W167" s="5">
        <v>1.6</v>
      </c>
      <c r="X167" s="5">
        <v>2.5</v>
      </c>
      <c r="Y167" s="5">
        <v>0.08</v>
      </c>
      <c r="Z167" s="5">
        <v>0.09</v>
      </c>
      <c r="AA167" s="5">
        <v>0.45</v>
      </c>
      <c r="AB167" s="5">
        <v>0.5</v>
      </c>
      <c r="AC167" s="5">
        <v>1</v>
      </c>
      <c r="AD167" s="5">
        <v>1.2</v>
      </c>
      <c r="AE167" s="5">
        <v>3.1</v>
      </c>
      <c r="AF167" s="5">
        <v>3.4</v>
      </c>
    </row>
    <row r="168" spans="1:32" ht="40.5" customHeight="1">
      <c r="A168" s="3">
        <v>40</v>
      </c>
      <c r="B168" s="7" t="s">
        <v>88</v>
      </c>
      <c r="C168" s="3">
        <v>150</v>
      </c>
      <c r="D168" s="3">
        <v>200</v>
      </c>
      <c r="E168" s="6">
        <v>5.35</v>
      </c>
      <c r="F168" s="6">
        <v>7.14</v>
      </c>
      <c r="G168" s="6">
        <v>9.9</v>
      </c>
      <c r="H168" s="6">
        <v>19.9</v>
      </c>
      <c r="I168" s="6">
        <v>0.55</v>
      </c>
      <c r="J168" s="6">
        <v>0.74</v>
      </c>
      <c r="K168" s="6">
        <v>13.9</v>
      </c>
      <c r="L168" s="6">
        <v>27.8</v>
      </c>
      <c r="M168" s="6">
        <v>25.6</v>
      </c>
      <c r="N168" s="6">
        <v>27.6</v>
      </c>
      <c r="O168" s="6">
        <v>157.4</v>
      </c>
      <c r="P168" s="5">
        <v>209.9</v>
      </c>
      <c r="Q168" s="5">
        <v>131</v>
      </c>
      <c r="R168" s="5">
        <v>262</v>
      </c>
      <c r="S168" s="5">
        <v>78</v>
      </c>
      <c r="T168" s="5">
        <v>156</v>
      </c>
      <c r="U168" s="5">
        <v>13</v>
      </c>
      <c r="V168" s="5">
        <v>26</v>
      </c>
      <c r="W168" s="5">
        <v>0.9</v>
      </c>
      <c r="X168" s="5">
        <v>1.8</v>
      </c>
      <c r="Y168" s="5">
        <v>0.17</v>
      </c>
      <c r="Z168" s="5">
        <v>0.34</v>
      </c>
      <c r="AA168" s="5">
        <v>0.08</v>
      </c>
      <c r="AB168" s="5">
        <v>0.16</v>
      </c>
      <c r="AC168" s="5">
        <v>0</v>
      </c>
      <c r="AD168" s="5">
        <v>0</v>
      </c>
      <c r="AE168" s="5">
        <v>1.7</v>
      </c>
      <c r="AF168" s="5">
        <v>3.4</v>
      </c>
    </row>
    <row r="169" spans="1:32" ht="39" customHeight="1">
      <c r="A169" s="6">
        <v>8</v>
      </c>
      <c r="B169" s="16" t="s">
        <v>28</v>
      </c>
      <c r="C169" s="6">
        <v>200</v>
      </c>
      <c r="D169" s="6">
        <v>200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20.2</v>
      </c>
      <c r="N169" s="6">
        <v>20.2</v>
      </c>
      <c r="O169" s="6">
        <v>92</v>
      </c>
      <c r="P169" s="5">
        <v>92</v>
      </c>
      <c r="Q169" s="5">
        <v>14</v>
      </c>
      <c r="R169" s="5">
        <v>14</v>
      </c>
      <c r="S169" s="5">
        <v>14</v>
      </c>
      <c r="T169" s="5">
        <v>14</v>
      </c>
      <c r="U169" s="5">
        <v>8</v>
      </c>
      <c r="V169" s="5">
        <v>8</v>
      </c>
      <c r="W169" s="5">
        <v>2.8</v>
      </c>
      <c r="X169" s="5">
        <v>2.8</v>
      </c>
      <c r="Y169" s="5">
        <v>0.022</v>
      </c>
      <c r="Z169" s="5">
        <v>0.022</v>
      </c>
      <c r="AA169" s="5">
        <v>0.022</v>
      </c>
      <c r="AB169" s="5">
        <v>0.022</v>
      </c>
      <c r="AC169" s="5">
        <v>4</v>
      </c>
      <c r="AD169" s="5">
        <v>4</v>
      </c>
      <c r="AE169" s="5">
        <v>0.2</v>
      </c>
      <c r="AF169" s="5">
        <v>0.2</v>
      </c>
    </row>
    <row r="170" spans="1:32" ht="42.75" customHeight="1">
      <c r="A170" s="8" t="s">
        <v>124</v>
      </c>
      <c r="B170" s="7" t="s">
        <v>123</v>
      </c>
      <c r="C170" s="6">
        <v>40</v>
      </c>
      <c r="D170" s="6">
        <v>50</v>
      </c>
      <c r="E170" s="6">
        <v>2.24</v>
      </c>
      <c r="F170" s="6">
        <v>3.07</v>
      </c>
      <c r="G170" s="6"/>
      <c r="H170" s="6"/>
      <c r="I170" s="6">
        <v>0.8</v>
      </c>
      <c r="J170" s="6">
        <v>1.07</v>
      </c>
      <c r="K170" s="6"/>
      <c r="L170" s="6"/>
      <c r="M170" s="6">
        <v>16.7</v>
      </c>
      <c r="N170" s="6">
        <v>20.9</v>
      </c>
      <c r="O170" s="6">
        <v>85.7</v>
      </c>
      <c r="P170" s="5">
        <v>107.2</v>
      </c>
      <c r="Q170" s="5">
        <v>9.2</v>
      </c>
      <c r="R170" s="5">
        <v>13.8</v>
      </c>
      <c r="S170" s="5">
        <v>42.4</v>
      </c>
      <c r="T170" s="5">
        <v>63.6</v>
      </c>
      <c r="U170" s="5">
        <v>10</v>
      </c>
      <c r="V170" s="5">
        <v>15</v>
      </c>
      <c r="W170" s="5">
        <v>1.24</v>
      </c>
      <c r="X170" s="5">
        <v>1.86</v>
      </c>
      <c r="Y170" s="5">
        <v>0.04</v>
      </c>
      <c r="Z170" s="5">
        <v>0.07</v>
      </c>
      <c r="AA170" s="5">
        <v>0.04</v>
      </c>
      <c r="AB170" s="5">
        <v>0.05</v>
      </c>
      <c r="AC170" s="5">
        <v>0</v>
      </c>
      <c r="AD170" s="5">
        <v>0</v>
      </c>
      <c r="AE170" s="5">
        <v>1.2</v>
      </c>
      <c r="AF170" s="5">
        <v>1.82</v>
      </c>
    </row>
    <row r="171" spans="1:32" ht="37.5" customHeight="1">
      <c r="A171" s="6"/>
      <c r="B171" s="7" t="s">
        <v>137</v>
      </c>
      <c r="C171" s="6">
        <v>30</v>
      </c>
      <c r="D171" s="6">
        <v>30</v>
      </c>
      <c r="E171" s="6">
        <v>6.3</v>
      </c>
      <c r="F171" s="6">
        <v>6.3</v>
      </c>
      <c r="G171" s="6">
        <v>3.2</v>
      </c>
      <c r="H171" s="6">
        <v>3.2</v>
      </c>
      <c r="I171" s="6">
        <v>1.5</v>
      </c>
      <c r="J171" s="6">
        <v>1.5</v>
      </c>
      <c r="K171" s="6">
        <v>1.2</v>
      </c>
      <c r="L171" s="6">
        <v>1.2</v>
      </c>
      <c r="M171" s="6">
        <v>54</v>
      </c>
      <c r="N171" s="6">
        <v>54</v>
      </c>
      <c r="O171" s="6">
        <v>113</v>
      </c>
      <c r="P171" s="5">
        <v>113</v>
      </c>
      <c r="Q171" s="5">
        <v>1.8</v>
      </c>
      <c r="R171" s="5">
        <v>1.8</v>
      </c>
      <c r="S171" s="5">
        <v>32</v>
      </c>
      <c r="T171" s="5">
        <v>32</v>
      </c>
      <c r="U171" s="5">
        <v>17</v>
      </c>
      <c r="V171" s="5">
        <v>17</v>
      </c>
      <c r="W171" s="5">
        <v>2.2</v>
      </c>
      <c r="X171" s="5">
        <v>2.2</v>
      </c>
      <c r="Y171" s="5">
        <v>0.5</v>
      </c>
      <c r="Z171" s="5">
        <v>0.5</v>
      </c>
      <c r="AA171" s="5">
        <v>0.01</v>
      </c>
      <c r="AB171" s="5">
        <v>0.01</v>
      </c>
      <c r="AC171" s="5">
        <v>0.8</v>
      </c>
      <c r="AD171" s="5">
        <v>0.8</v>
      </c>
      <c r="AE171" s="5">
        <v>2.1</v>
      </c>
      <c r="AF171" s="5">
        <v>2.1</v>
      </c>
    </row>
    <row r="172" spans="1:32" ht="30.75" customHeight="1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35.25" customHeight="1">
      <c r="A173" s="6"/>
      <c r="B173" s="13" t="s">
        <v>39</v>
      </c>
      <c r="C173" s="14"/>
      <c r="D173" s="14"/>
      <c r="E173" s="14">
        <f aca="true" t="shared" si="23" ref="E173:AF173">E165+E166+E167+E168+E169+E170+E171+E172</f>
        <v>35.76</v>
      </c>
      <c r="F173" s="14">
        <f t="shared" si="23"/>
        <v>41.35</v>
      </c>
      <c r="G173" s="14">
        <f t="shared" si="23"/>
        <v>44.550000000000004</v>
      </c>
      <c r="H173" s="14">
        <f t="shared" si="23"/>
        <v>63.6</v>
      </c>
      <c r="I173" s="14">
        <f t="shared" si="23"/>
        <v>16.110000000000003</v>
      </c>
      <c r="J173" s="14">
        <f t="shared" si="23"/>
        <v>19.88</v>
      </c>
      <c r="K173" s="14">
        <f t="shared" si="23"/>
        <v>20.599999999999998</v>
      </c>
      <c r="L173" s="14">
        <f t="shared" si="23"/>
        <v>35.2</v>
      </c>
      <c r="M173" s="14">
        <f t="shared" si="23"/>
        <v>132.48000000000002</v>
      </c>
      <c r="N173" s="14">
        <f t="shared" si="23"/>
        <v>142.67</v>
      </c>
      <c r="O173" s="14">
        <f t="shared" si="23"/>
        <v>710.44</v>
      </c>
      <c r="P173" s="15">
        <f t="shared" si="23"/>
        <v>850.0300000000001</v>
      </c>
      <c r="Q173" s="15">
        <f t="shared" si="23"/>
        <v>311.4</v>
      </c>
      <c r="R173" s="15">
        <f t="shared" si="23"/>
        <v>478.8</v>
      </c>
      <c r="S173" s="15">
        <f t="shared" si="23"/>
        <v>551.8</v>
      </c>
      <c r="T173" s="15">
        <f t="shared" si="23"/>
        <v>719.1</v>
      </c>
      <c r="U173" s="15">
        <f t="shared" si="23"/>
        <v>95</v>
      </c>
      <c r="V173" s="15">
        <f t="shared" si="23"/>
        <v>131.3</v>
      </c>
      <c r="W173" s="15">
        <f t="shared" si="23"/>
        <v>9.74</v>
      </c>
      <c r="X173" s="15">
        <f t="shared" si="23"/>
        <v>12.36</v>
      </c>
      <c r="Y173" s="15">
        <f t="shared" si="23"/>
        <v>0.942</v>
      </c>
      <c r="Z173" s="15">
        <f t="shared" si="23"/>
        <v>1.2020000000000002</v>
      </c>
      <c r="AA173" s="15">
        <f t="shared" si="23"/>
        <v>0.652</v>
      </c>
      <c r="AB173" s="15">
        <f t="shared" si="23"/>
        <v>0.8120000000000002</v>
      </c>
      <c r="AC173" s="15">
        <f t="shared" si="23"/>
        <v>5.8</v>
      </c>
      <c r="AD173" s="15">
        <f t="shared" si="23"/>
        <v>6</v>
      </c>
      <c r="AE173" s="15">
        <f t="shared" si="23"/>
        <v>9.3</v>
      </c>
      <c r="AF173" s="15">
        <f t="shared" si="23"/>
        <v>12.12</v>
      </c>
    </row>
    <row r="174" spans="1:32" ht="33" customHeight="1">
      <c r="A174" s="6"/>
      <c r="B174" s="13" t="s">
        <v>33</v>
      </c>
      <c r="C174" s="14"/>
      <c r="D174" s="14"/>
      <c r="E174" s="14">
        <f aca="true" t="shared" si="24" ref="E174:AF174">E163+E173</f>
        <v>64.85</v>
      </c>
      <c r="F174" s="14">
        <f t="shared" si="24"/>
        <v>74.66</v>
      </c>
      <c r="G174" s="14">
        <f t="shared" si="24"/>
        <v>47.050000000000004</v>
      </c>
      <c r="H174" s="14">
        <f t="shared" si="24"/>
        <v>67.5</v>
      </c>
      <c r="I174" s="14">
        <f t="shared" si="24"/>
        <v>38.95</v>
      </c>
      <c r="J174" s="14">
        <f t="shared" si="24"/>
        <v>43.870000000000005</v>
      </c>
      <c r="K174" s="14">
        <f t="shared" si="24"/>
        <v>23.299999999999997</v>
      </c>
      <c r="L174" s="14">
        <f t="shared" si="24"/>
        <v>37.1</v>
      </c>
      <c r="M174" s="14">
        <f t="shared" si="24"/>
        <v>241.38</v>
      </c>
      <c r="N174" s="14">
        <f t="shared" si="24"/>
        <v>258.83</v>
      </c>
      <c r="O174" s="14">
        <f t="shared" si="24"/>
        <v>1396.44</v>
      </c>
      <c r="P174" s="15">
        <f t="shared" si="24"/>
        <v>1612.0300000000002</v>
      </c>
      <c r="Q174" s="15">
        <f t="shared" si="24"/>
        <v>480.35999999999996</v>
      </c>
      <c r="R174" s="15">
        <f t="shared" si="24"/>
        <v>704.7</v>
      </c>
      <c r="S174" s="15">
        <f t="shared" si="24"/>
        <v>865.4499999999999</v>
      </c>
      <c r="T174" s="15">
        <f t="shared" si="24"/>
        <v>1109.8600000000001</v>
      </c>
      <c r="U174" s="15">
        <f t="shared" si="24"/>
        <v>165.05</v>
      </c>
      <c r="V174" s="15">
        <f t="shared" si="24"/>
        <v>221.93</v>
      </c>
      <c r="W174" s="15">
        <f t="shared" si="24"/>
        <v>14.27</v>
      </c>
      <c r="X174" s="15">
        <f t="shared" si="24"/>
        <v>19.29</v>
      </c>
      <c r="Y174" s="15">
        <f t="shared" si="24"/>
        <v>1.172</v>
      </c>
      <c r="Z174" s="15">
        <f t="shared" si="24"/>
        <v>1.5420000000000003</v>
      </c>
      <c r="AA174" s="15">
        <f t="shared" si="24"/>
        <v>0.982</v>
      </c>
      <c r="AB174" s="15">
        <f t="shared" si="24"/>
        <v>1.3020000000000003</v>
      </c>
      <c r="AC174" s="15">
        <f t="shared" si="24"/>
        <v>41.55</v>
      </c>
      <c r="AD174" s="15">
        <f t="shared" si="24"/>
        <v>48.11000000000001</v>
      </c>
      <c r="AE174" s="15">
        <f t="shared" si="24"/>
        <v>79.19</v>
      </c>
      <c r="AF174" s="15">
        <f t="shared" si="24"/>
        <v>91.27</v>
      </c>
    </row>
    <row r="175" spans="1:32" ht="150.75" customHeight="1">
      <c r="A175" s="45"/>
      <c r="B175" s="50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</row>
    <row r="176" spans="1:32" ht="27" customHeight="1">
      <c r="A176" s="77" t="s">
        <v>50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</row>
    <row r="177" spans="1:32" ht="36" customHeight="1">
      <c r="A177" s="78" t="s">
        <v>0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</row>
    <row r="178" spans="1:32" ht="30.75" customHeight="1">
      <c r="A178" s="79" t="s">
        <v>1</v>
      </c>
      <c r="B178" s="80" t="s">
        <v>2</v>
      </c>
      <c r="C178" s="79" t="s">
        <v>3</v>
      </c>
      <c r="D178" s="79"/>
      <c r="E178" s="79" t="s">
        <v>4</v>
      </c>
      <c r="F178" s="79"/>
      <c r="G178" s="79"/>
      <c r="H178" s="79"/>
      <c r="I178" s="79"/>
      <c r="J178" s="79"/>
      <c r="K178" s="79"/>
      <c r="L178" s="79"/>
      <c r="M178" s="79"/>
      <c r="N178" s="79"/>
      <c r="O178" s="79" t="s">
        <v>51</v>
      </c>
      <c r="P178" s="79"/>
      <c r="Q178" s="80" t="s">
        <v>6</v>
      </c>
      <c r="R178" s="80"/>
      <c r="S178" s="80"/>
      <c r="T178" s="80"/>
      <c r="U178" s="80"/>
      <c r="V178" s="80"/>
      <c r="W178" s="80"/>
      <c r="X178" s="80"/>
      <c r="Y178" s="81" t="s">
        <v>7</v>
      </c>
      <c r="Z178" s="81"/>
      <c r="AA178" s="81"/>
      <c r="AB178" s="81"/>
      <c r="AC178" s="81"/>
      <c r="AD178" s="81"/>
      <c r="AE178" s="81"/>
      <c r="AF178" s="81"/>
    </row>
    <row r="179" spans="1:32" ht="17.25" customHeight="1">
      <c r="A179" s="79"/>
      <c r="B179" s="80"/>
      <c r="C179" s="79" t="s">
        <v>83</v>
      </c>
      <c r="D179" s="79" t="s">
        <v>84</v>
      </c>
      <c r="E179" s="82" t="s">
        <v>8</v>
      </c>
      <c r="F179" s="82"/>
      <c r="G179" s="82"/>
      <c r="H179" s="82"/>
      <c r="I179" s="82" t="s">
        <v>9</v>
      </c>
      <c r="J179" s="82"/>
      <c r="K179" s="82"/>
      <c r="L179" s="82"/>
      <c r="M179" s="79" t="s">
        <v>10</v>
      </c>
      <c r="N179" s="79"/>
      <c r="O179" s="79"/>
      <c r="P179" s="79"/>
      <c r="Q179" s="81" t="s">
        <v>11</v>
      </c>
      <c r="R179" s="81"/>
      <c r="S179" s="81" t="s">
        <v>12</v>
      </c>
      <c r="T179" s="81"/>
      <c r="U179" s="81" t="s">
        <v>13</v>
      </c>
      <c r="V179" s="81"/>
      <c r="W179" s="81" t="s">
        <v>14</v>
      </c>
      <c r="X179" s="81"/>
      <c r="Y179" s="81" t="s">
        <v>15</v>
      </c>
      <c r="Z179" s="81"/>
      <c r="AA179" s="81" t="s">
        <v>16</v>
      </c>
      <c r="AB179" s="81"/>
      <c r="AC179" s="81" t="s">
        <v>17</v>
      </c>
      <c r="AD179" s="81"/>
      <c r="AE179" s="81" t="s">
        <v>18</v>
      </c>
      <c r="AF179" s="81"/>
    </row>
    <row r="180" spans="1:32" ht="26.25" customHeight="1">
      <c r="A180" s="79"/>
      <c r="B180" s="80"/>
      <c r="C180" s="79"/>
      <c r="D180" s="79"/>
      <c r="E180" s="82" t="s">
        <v>19</v>
      </c>
      <c r="F180" s="82"/>
      <c r="G180" s="79" t="s">
        <v>20</v>
      </c>
      <c r="H180" s="79"/>
      <c r="I180" s="82" t="s">
        <v>19</v>
      </c>
      <c r="J180" s="82"/>
      <c r="K180" s="79" t="s">
        <v>21</v>
      </c>
      <c r="L180" s="79"/>
      <c r="M180" s="79"/>
      <c r="N180" s="79"/>
      <c r="O180" s="79"/>
      <c r="P180" s="79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</row>
    <row r="181" spans="1:32" ht="35.25" customHeight="1">
      <c r="A181" s="79"/>
      <c r="B181" s="80"/>
      <c r="C181" s="79"/>
      <c r="D181" s="79"/>
      <c r="E181" s="3" t="s">
        <v>81</v>
      </c>
      <c r="F181" s="3" t="s">
        <v>82</v>
      </c>
      <c r="G181" s="3" t="s">
        <v>22</v>
      </c>
      <c r="H181" s="3" t="s">
        <v>23</v>
      </c>
      <c r="I181" s="3" t="s">
        <v>81</v>
      </c>
      <c r="J181" s="3" t="s">
        <v>82</v>
      </c>
      <c r="K181" s="3" t="s">
        <v>22</v>
      </c>
      <c r="L181" s="3" t="s">
        <v>23</v>
      </c>
      <c r="M181" s="3" t="s">
        <v>81</v>
      </c>
      <c r="N181" s="3" t="s">
        <v>82</v>
      </c>
      <c r="O181" s="3" t="s">
        <v>81</v>
      </c>
      <c r="P181" s="3" t="s">
        <v>82</v>
      </c>
      <c r="Q181" s="3" t="s">
        <v>81</v>
      </c>
      <c r="R181" s="3" t="s">
        <v>82</v>
      </c>
      <c r="S181" s="3" t="s">
        <v>81</v>
      </c>
      <c r="T181" s="3" t="s">
        <v>82</v>
      </c>
      <c r="U181" s="3" t="s">
        <v>81</v>
      </c>
      <c r="V181" s="3" t="s">
        <v>82</v>
      </c>
      <c r="W181" s="3" t="s">
        <v>81</v>
      </c>
      <c r="X181" s="3" t="s">
        <v>82</v>
      </c>
      <c r="Y181" s="3" t="s">
        <v>81</v>
      </c>
      <c r="Z181" s="3" t="s">
        <v>82</v>
      </c>
      <c r="AA181" s="3" t="s">
        <v>81</v>
      </c>
      <c r="AB181" s="3" t="s">
        <v>82</v>
      </c>
      <c r="AC181" s="3" t="s">
        <v>81</v>
      </c>
      <c r="AD181" s="3" t="s">
        <v>82</v>
      </c>
      <c r="AE181" s="3" t="s">
        <v>81</v>
      </c>
      <c r="AF181" s="3" t="s">
        <v>23</v>
      </c>
    </row>
    <row r="182" spans="1:32" ht="41.25" customHeight="1">
      <c r="A182" s="6" t="s">
        <v>117</v>
      </c>
      <c r="B182" s="7" t="s">
        <v>116</v>
      </c>
      <c r="C182" s="6">
        <v>200</v>
      </c>
      <c r="D182" s="6">
        <v>250</v>
      </c>
      <c r="E182" s="6">
        <v>4.4</v>
      </c>
      <c r="F182" s="6">
        <v>5.5</v>
      </c>
      <c r="G182" s="6"/>
      <c r="H182" s="6"/>
      <c r="I182" s="6">
        <v>3.92</v>
      </c>
      <c r="J182" s="6">
        <v>4.9</v>
      </c>
      <c r="K182" s="6"/>
      <c r="L182" s="6"/>
      <c r="M182" s="6">
        <v>10.4</v>
      </c>
      <c r="N182" s="6">
        <v>12.3</v>
      </c>
      <c r="O182" s="6">
        <v>278.32</v>
      </c>
      <c r="P182" s="5">
        <v>331.2</v>
      </c>
      <c r="Q182" s="5">
        <v>36.96</v>
      </c>
      <c r="R182" s="5">
        <v>49.3</v>
      </c>
      <c r="S182" s="5">
        <v>86.55</v>
      </c>
      <c r="T182" s="5">
        <v>115.46</v>
      </c>
      <c r="U182" s="5">
        <v>27.74</v>
      </c>
      <c r="V182" s="5">
        <v>37</v>
      </c>
      <c r="W182" s="5">
        <v>1.01</v>
      </c>
      <c r="X182" s="5">
        <v>1.35</v>
      </c>
      <c r="Y182" s="5">
        <v>0.14</v>
      </c>
      <c r="Z182" s="5">
        <v>0.19</v>
      </c>
      <c r="AA182" s="5">
        <v>0.11</v>
      </c>
      <c r="AB182" s="5">
        <v>0.15</v>
      </c>
      <c r="AC182" s="5">
        <v>18.15</v>
      </c>
      <c r="AD182" s="5">
        <v>24.21</v>
      </c>
      <c r="AE182" s="5">
        <v>1.36</v>
      </c>
      <c r="AF182" s="5">
        <v>1.8</v>
      </c>
    </row>
    <row r="183" spans="1:32" ht="44.25" customHeight="1">
      <c r="A183" s="28">
        <v>71</v>
      </c>
      <c r="B183" s="39" t="s">
        <v>36</v>
      </c>
      <c r="C183" s="28">
        <v>75</v>
      </c>
      <c r="D183" s="28">
        <v>75</v>
      </c>
      <c r="E183" s="28">
        <v>0.2</v>
      </c>
      <c r="F183" s="28">
        <v>0.4</v>
      </c>
      <c r="G183" s="28">
        <v>0.2</v>
      </c>
      <c r="H183" s="28">
        <v>0.4</v>
      </c>
      <c r="I183" s="28">
        <v>0</v>
      </c>
      <c r="J183" s="28">
        <v>0</v>
      </c>
      <c r="K183" s="28">
        <v>0</v>
      </c>
      <c r="L183" s="28">
        <v>0</v>
      </c>
      <c r="M183" s="28">
        <v>21.7</v>
      </c>
      <c r="N183" s="28">
        <v>43.4</v>
      </c>
      <c r="O183" s="28">
        <v>88.7</v>
      </c>
      <c r="P183" s="40">
        <v>88.7</v>
      </c>
      <c r="Q183" s="40">
        <v>10</v>
      </c>
      <c r="R183" s="40">
        <v>20</v>
      </c>
      <c r="S183" s="40">
        <v>8</v>
      </c>
      <c r="T183" s="40">
        <v>16</v>
      </c>
      <c r="U183" s="40">
        <v>6</v>
      </c>
      <c r="V183" s="2">
        <v>12</v>
      </c>
      <c r="W183" s="40">
        <v>0.5</v>
      </c>
      <c r="X183" s="41">
        <v>1</v>
      </c>
      <c r="Y183" s="42">
        <v>0.02</v>
      </c>
      <c r="Z183" s="42">
        <v>0.04</v>
      </c>
      <c r="AA183" s="43">
        <v>0.04</v>
      </c>
      <c r="AB183" s="42">
        <v>0.08</v>
      </c>
      <c r="AC183" s="41">
        <v>3</v>
      </c>
      <c r="AD183" s="41">
        <v>6</v>
      </c>
      <c r="AE183" s="41">
        <v>0.4</v>
      </c>
      <c r="AF183" s="41">
        <v>0.8</v>
      </c>
    </row>
    <row r="184" spans="1:32" ht="39" customHeight="1">
      <c r="A184" s="8" t="s">
        <v>124</v>
      </c>
      <c r="B184" s="7" t="s">
        <v>123</v>
      </c>
      <c r="C184" s="6">
        <v>40</v>
      </c>
      <c r="D184" s="6">
        <v>50</v>
      </c>
      <c r="E184" s="6">
        <v>2.24</v>
      </c>
      <c r="F184" s="6">
        <v>3.07</v>
      </c>
      <c r="G184" s="6"/>
      <c r="H184" s="6"/>
      <c r="I184" s="6">
        <v>0.8</v>
      </c>
      <c r="J184" s="6">
        <v>1.07</v>
      </c>
      <c r="K184" s="6"/>
      <c r="L184" s="6"/>
      <c r="M184" s="6">
        <v>16.7</v>
      </c>
      <c r="N184" s="6">
        <v>20.9</v>
      </c>
      <c r="O184" s="6">
        <v>85.7</v>
      </c>
      <c r="P184" s="5">
        <v>107.2</v>
      </c>
      <c r="Q184" s="5">
        <v>9.2</v>
      </c>
      <c r="R184" s="5">
        <v>13.8</v>
      </c>
      <c r="S184" s="5">
        <v>42.4</v>
      </c>
      <c r="T184" s="5">
        <v>63.6</v>
      </c>
      <c r="U184" s="5">
        <v>10</v>
      </c>
      <c r="V184" s="5">
        <v>15</v>
      </c>
      <c r="W184" s="5">
        <v>1.24</v>
      </c>
      <c r="X184" s="5">
        <v>1.86</v>
      </c>
      <c r="Y184" s="5">
        <v>0.04</v>
      </c>
      <c r="Z184" s="5">
        <v>0.07</v>
      </c>
      <c r="AA184" s="5" t="s">
        <v>59</v>
      </c>
      <c r="AB184" s="5">
        <v>0.05</v>
      </c>
      <c r="AC184" s="5">
        <v>0</v>
      </c>
      <c r="AD184" s="5">
        <v>0</v>
      </c>
      <c r="AE184" s="5">
        <v>1.2</v>
      </c>
      <c r="AF184" s="5">
        <v>1.82</v>
      </c>
    </row>
    <row r="185" spans="1:32" ht="36" customHeight="1">
      <c r="A185" s="6">
        <v>45</v>
      </c>
      <c r="B185" s="9" t="s">
        <v>24</v>
      </c>
      <c r="C185" s="3" t="s">
        <v>60</v>
      </c>
      <c r="D185" s="3" t="s">
        <v>61</v>
      </c>
      <c r="E185" s="3">
        <v>0.13</v>
      </c>
      <c r="F185" s="6">
        <v>0.13</v>
      </c>
      <c r="G185" s="6">
        <v>0</v>
      </c>
      <c r="H185" s="6">
        <v>0</v>
      </c>
      <c r="I185" s="6">
        <v>0.02</v>
      </c>
      <c r="J185" s="6">
        <v>0.02</v>
      </c>
      <c r="K185" s="6">
        <v>0.02</v>
      </c>
      <c r="L185" s="6">
        <v>0.02</v>
      </c>
      <c r="M185" s="6">
        <v>15.2</v>
      </c>
      <c r="N185" s="6">
        <v>15.2</v>
      </c>
      <c r="O185" s="6">
        <v>62</v>
      </c>
      <c r="P185" s="5">
        <v>62</v>
      </c>
      <c r="Q185" s="5">
        <v>14.2</v>
      </c>
      <c r="R185" s="5">
        <v>14.2</v>
      </c>
      <c r="S185" s="5">
        <v>4.4</v>
      </c>
      <c r="T185" s="5">
        <v>4.4</v>
      </c>
      <c r="U185" s="5">
        <v>2.4</v>
      </c>
      <c r="V185" s="5">
        <v>2.4</v>
      </c>
      <c r="W185" s="5">
        <v>0.36</v>
      </c>
      <c r="X185" s="5">
        <v>0.36</v>
      </c>
      <c r="Y185" s="10">
        <v>0</v>
      </c>
      <c r="Z185" s="10">
        <v>0</v>
      </c>
      <c r="AA185" s="11">
        <v>0</v>
      </c>
      <c r="AB185" s="10">
        <v>0</v>
      </c>
      <c r="AC185" s="12">
        <v>2.83</v>
      </c>
      <c r="AD185" s="12">
        <v>2.83</v>
      </c>
      <c r="AE185" s="5">
        <v>0.03</v>
      </c>
      <c r="AF185" s="5">
        <v>0.03</v>
      </c>
    </row>
    <row r="186" spans="1:32" ht="36" customHeight="1">
      <c r="A186" s="6" t="s">
        <v>125</v>
      </c>
      <c r="B186" s="7" t="s">
        <v>122</v>
      </c>
      <c r="C186" s="6">
        <v>40</v>
      </c>
      <c r="D186" s="6">
        <v>60</v>
      </c>
      <c r="E186" s="6">
        <v>2.6</v>
      </c>
      <c r="F186" s="6">
        <v>3.96</v>
      </c>
      <c r="G186" s="6"/>
      <c r="H186" s="6"/>
      <c r="I186" s="6">
        <v>0.48</v>
      </c>
      <c r="J186" s="6">
        <v>0.72</v>
      </c>
      <c r="K186" s="6"/>
      <c r="L186" s="6"/>
      <c r="M186" s="6">
        <v>1.05</v>
      </c>
      <c r="N186" s="6">
        <v>1.38</v>
      </c>
      <c r="O186" s="6">
        <v>72.4</v>
      </c>
      <c r="P186" s="5">
        <v>108.6</v>
      </c>
      <c r="Q186" s="5">
        <v>14</v>
      </c>
      <c r="R186" s="5">
        <v>21</v>
      </c>
      <c r="S186" s="5">
        <v>10</v>
      </c>
      <c r="T186" s="5">
        <v>12</v>
      </c>
      <c r="U186" s="5">
        <v>0.31</v>
      </c>
      <c r="V186" s="5">
        <v>0.63</v>
      </c>
      <c r="W186" s="5">
        <v>0.08</v>
      </c>
      <c r="X186" s="5">
        <v>1.12</v>
      </c>
      <c r="Y186" s="5">
        <v>0.02</v>
      </c>
      <c r="Z186" s="5">
        <v>0.04</v>
      </c>
      <c r="AA186" s="5">
        <v>0.07</v>
      </c>
      <c r="AB186" s="5">
        <v>0.1</v>
      </c>
      <c r="AC186" s="5">
        <v>0</v>
      </c>
      <c r="AD186" s="5">
        <v>0</v>
      </c>
      <c r="AE186" s="5">
        <v>67.2</v>
      </c>
      <c r="AF186" s="5">
        <v>75.4</v>
      </c>
    </row>
    <row r="187" spans="1:32" ht="38.25" customHeight="1">
      <c r="A187" s="6"/>
      <c r="B187" s="9" t="s">
        <v>128</v>
      </c>
      <c r="C187" s="3">
        <v>40</v>
      </c>
      <c r="D187" s="3">
        <v>40</v>
      </c>
      <c r="E187" s="3">
        <v>2.88</v>
      </c>
      <c r="F187" s="6">
        <v>2.88</v>
      </c>
      <c r="G187" s="6"/>
      <c r="H187" s="6">
        <v>1.4</v>
      </c>
      <c r="I187" s="6">
        <v>9.24</v>
      </c>
      <c r="J187" s="6">
        <v>9.24</v>
      </c>
      <c r="K187" s="6">
        <v>0.8</v>
      </c>
      <c r="L187" s="6"/>
      <c r="M187" s="6">
        <v>23.52</v>
      </c>
      <c r="N187" s="6">
        <v>23.52</v>
      </c>
      <c r="O187" s="6">
        <v>191.2</v>
      </c>
      <c r="P187" s="5">
        <v>191.2</v>
      </c>
      <c r="Q187" s="5">
        <v>33</v>
      </c>
      <c r="R187" s="5">
        <v>66</v>
      </c>
      <c r="S187" s="5">
        <v>25</v>
      </c>
      <c r="T187" s="5">
        <v>50</v>
      </c>
      <c r="U187" s="5">
        <v>6</v>
      </c>
      <c r="V187" s="5">
        <v>12</v>
      </c>
      <c r="W187" s="5">
        <v>0.4</v>
      </c>
      <c r="X187" s="5">
        <v>0.8</v>
      </c>
      <c r="Y187" s="10">
        <v>0.01</v>
      </c>
      <c r="Z187" s="10">
        <v>0.02</v>
      </c>
      <c r="AA187" s="11">
        <v>0.04</v>
      </c>
      <c r="AB187" s="10">
        <v>0.08</v>
      </c>
      <c r="AC187" s="12">
        <v>0.3</v>
      </c>
      <c r="AD187" s="12">
        <v>0.6</v>
      </c>
      <c r="AE187" s="5">
        <v>0</v>
      </c>
      <c r="AF187" s="5">
        <v>0</v>
      </c>
    </row>
    <row r="188" spans="1:32" ht="43.5" customHeight="1">
      <c r="A188" s="6"/>
      <c r="B188" s="13" t="s">
        <v>25</v>
      </c>
      <c r="C188" s="6"/>
      <c r="D188" s="14"/>
      <c r="E188" s="14">
        <f aca="true" t="shared" si="25" ref="E188:AF188">SUM(E182:E187)</f>
        <v>12.45</v>
      </c>
      <c r="F188" s="14">
        <f t="shared" si="25"/>
        <v>15.940000000000001</v>
      </c>
      <c r="G188" s="14">
        <f t="shared" si="25"/>
        <v>0.2</v>
      </c>
      <c r="H188" s="14">
        <f t="shared" si="25"/>
        <v>1.7999999999999998</v>
      </c>
      <c r="I188" s="14">
        <f t="shared" si="25"/>
        <v>14.459999999999999</v>
      </c>
      <c r="J188" s="14">
        <f t="shared" si="25"/>
        <v>15.95</v>
      </c>
      <c r="K188" s="14">
        <f t="shared" si="25"/>
        <v>0.8200000000000001</v>
      </c>
      <c r="L188" s="14">
        <f t="shared" si="25"/>
        <v>0.02</v>
      </c>
      <c r="M188" s="14">
        <f t="shared" si="25"/>
        <v>88.57</v>
      </c>
      <c r="N188" s="14">
        <f t="shared" si="25"/>
        <v>116.69999999999999</v>
      </c>
      <c r="O188" s="14">
        <f t="shared" si="25"/>
        <v>778.3199999999999</v>
      </c>
      <c r="P188" s="15">
        <f t="shared" si="25"/>
        <v>888.9000000000001</v>
      </c>
      <c r="Q188" s="15">
        <f t="shared" si="25"/>
        <v>117.36</v>
      </c>
      <c r="R188" s="15">
        <f t="shared" si="25"/>
        <v>184.3</v>
      </c>
      <c r="S188" s="15">
        <f t="shared" si="25"/>
        <v>176.35</v>
      </c>
      <c r="T188" s="15">
        <f t="shared" si="25"/>
        <v>261.46</v>
      </c>
      <c r="U188" s="15">
        <f t="shared" si="25"/>
        <v>52.449999999999996</v>
      </c>
      <c r="V188" s="15">
        <f t="shared" si="25"/>
        <v>79.03</v>
      </c>
      <c r="W188" s="15">
        <f t="shared" si="25"/>
        <v>3.59</v>
      </c>
      <c r="X188" s="15">
        <f t="shared" si="25"/>
        <v>6.49</v>
      </c>
      <c r="Y188" s="15">
        <f t="shared" si="25"/>
        <v>0.23</v>
      </c>
      <c r="Z188" s="15">
        <f t="shared" si="25"/>
        <v>0.36000000000000004</v>
      </c>
      <c r="AA188" s="15">
        <f t="shared" si="25"/>
        <v>0.26</v>
      </c>
      <c r="AB188" s="15">
        <f t="shared" si="25"/>
        <v>0.46</v>
      </c>
      <c r="AC188" s="15">
        <f t="shared" si="25"/>
        <v>24.279999999999998</v>
      </c>
      <c r="AD188" s="15">
        <f t="shared" si="25"/>
        <v>33.64</v>
      </c>
      <c r="AE188" s="15">
        <f t="shared" si="25"/>
        <v>70.19</v>
      </c>
      <c r="AF188" s="15">
        <f t="shared" si="25"/>
        <v>79.85000000000001</v>
      </c>
    </row>
    <row r="189" spans="1:32" s="45" customFormat="1" ht="43.5" customHeight="1">
      <c r="A189" s="78" t="s">
        <v>26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</row>
    <row r="190" spans="1:32" ht="54" customHeight="1">
      <c r="A190" s="6">
        <v>102</v>
      </c>
      <c r="B190" s="7" t="s">
        <v>98</v>
      </c>
      <c r="C190" s="6">
        <v>200</v>
      </c>
      <c r="D190" s="6">
        <v>250</v>
      </c>
      <c r="E190" s="6">
        <v>4.39</v>
      </c>
      <c r="F190" s="6">
        <v>5.49</v>
      </c>
      <c r="G190" s="6">
        <v>5.2</v>
      </c>
      <c r="H190" s="6">
        <v>5.2</v>
      </c>
      <c r="I190" s="6">
        <v>4.22</v>
      </c>
      <c r="J190" s="6">
        <v>5.28</v>
      </c>
      <c r="K190" s="6">
        <v>3.1</v>
      </c>
      <c r="L190" s="6">
        <v>3.1</v>
      </c>
      <c r="M190" s="6">
        <v>13.06</v>
      </c>
      <c r="N190" s="6">
        <v>16.33</v>
      </c>
      <c r="O190" s="6">
        <v>107.8</v>
      </c>
      <c r="P190" s="5">
        <v>134.75</v>
      </c>
      <c r="Q190" s="5">
        <v>119.25</v>
      </c>
      <c r="R190" s="5">
        <v>159</v>
      </c>
      <c r="S190" s="5">
        <v>52.88</v>
      </c>
      <c r="T190" s="5">
        <v>70.5</v>
      </c>
      <c r="U190" s="5">
        <v>9.83</v>
      </c>
      <c r="V190" s="5">
        <v>13.1</v>
      </c>
      <c r="W190" s="5">
        <v>8.78</v>
      </c>
      <c r="X190" s="5">
        <v>11.7</v>
      </c>
      <c r="Y190" s="5">
        <v>0.25</v>
      </c>
      <c r="Z190" s="5">
        <v>0.15</v>
      </c>
      <c r="AA190" s="5">
        <v>0.01</v>
      </c>
      <c r="AB190" s="5">
        <v>0.018</v>
      </c>
      <c r="AC190" s="5">
        <v>0.81</v>
      </c>
      <c r="AD190" s="5">
        <v>1.08</v>
      </c>
      <c r="AE190" s="5">
        <v>1.2</v>
      </c>
      <c r="AF190" s="5">
        <v>1.5</v>
      </c>
    </row>
    <row r="191" spans="1:33" ht="37.5" customHeight="1">
      <c r="A191" s="6">
        <v>35</v>
      </c>
      <c r="B191" s="7" t="s">
        <v>93</v>
      </c>
      <c r="C191" s="6">
        <v>210</v>
      </c>
      <c r="D191" s="6">
        <v>260</v>
      </c>
      <c r="E191" s="21">
        <v>20.3</v>
      </c>
      <c r="F191" s="21">
        <v>25.38</v>
      </c>
      <c r="G191" s="21">
        <v>14.17</v>
      </c>
      <c r="H191" s="21">
        <v>17.74</v>
      </c>
      <c r="I191" s="21">
        <v>17</v>
      </c>
      <c r="J191" s="21">
        <v>21.25</v>
      </c>
      <c r="K191" s="21">
        <v>0.49</v>
      </c>
      <c r="L191" s="21">
        <v>0.67</v>
      </c>
      <c r="M191" s="21">
        <v>35.69</v>
      </c>
      <c r="N191" s="21">
        <v>44.61</v>
      </c>
      <c r="O191" s="21">
        <v>377</v>
      </c>
      <c r="P191" s="22">
        <v>471.25</v>
      </c>
      <c r="Q191" s="22">
        <v>28.5</v>
      </c>
      <c r="R191" s="22">
        <v>35.59</v>
      </c>
      <c r="S191" s="21">
        <v>135.2</v>
      </c>
      <c r="T191" s="21">
        <v>155.3</v>
      </c>
      <c r="U191" s="22">
        <v>14.4</v>
      </c>
      <c r="V191" s="22">
        <v>14.4</v>
      </c>
      <c r="W191" s="22">
        <v>1.5</v>
      </c>
      <c r="X191" s="22">
        <v>1.9</v>
      </c>
      <c r="Y191" s="22">
        <v>0.06</v>
      </c>
      <c r="Z191" s="22">
        <v>0.07</v>
      </c>
      <c r="AA191" s="22">
        <v>0.01</v>
      </c>
      <c r="AB191" s="22">
        <v>0.02</v>
      </c>
      <c r="AC191" s="22">
        <v>1.5</v>
      </c>
      <c r="AD191" s="22">
        <v>1.67</v>
      </c>
      <c r="AE191" s="22">
        <v>1.6</v>
      </c>
      <c r="AF191" s="22">
        <v>1.93</v>
      </c>
      <c r="AG191" s="5"/>
    </row>
    <row r="192" spans="1:32" ht="6" customHeight="1">
      <c r="A192" s="8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48" customHeight="1">
      <c r="A193" s="6" t="s">
        <v>120</v>
      </c>
      <c r="B193" s="9" t="s">
        <v>24</v>
      </c>
      <c r="C193" s="3" t="s">
        <v>60</v>
      </c>
      <c r="D193" s="3" t="s">
        <v>60</v>
      </c>
      <c r="E193" s="3">
        <v>0.13</v>
      </c>
      <c r="F193" s="6">
        <v>0.13</v>
      </c>
      <c r="G193" s="6">
        <v>0</v>
      </c>
      <c r="H193" s="6">
        <v>0</v>
      </c>
      <c r="I193" s="6">
        <v>0.02</v>
      </c>
      <c r="J193" s="6">
        <v>0.02</v>
      </c>
      <c r="K193" s="6">
        <v>0.02</v>
      </c>
      <c r="L193" s="6">
        <v>0.02</v>
      </c>
      <c r="M193" s="6">
        <v>15.2</v>
      </c>
      <c r="N193" s="6">
        <v>15.2</v>
      </c>
      <c r="O193" s="6">
        <v>62</v>
      </c>
      <c r="P193" s="5">
        <v>62</v>
      </c>
      <c r="Q193" s="5">
        <v>14.2</v>
      </c>
      <c r="R193" s="5">
        <v>14.2</v>
      </c>
      <c r="S193" s="5">
        <v>4.4</v>
      </c>
      <c r="T193" s="5">
        <v>4.4</v>
      </c>
      <c r="U193" s="5">
        <v>2.4</v>
      </c>
      <c r="V193" s="5">
        <v>2.4</v>
      </c>
      <c r="W193" s="5">
        <v>0.36</v>
      </c>
      <c r="X193" s="5">
        <v>0.36</v>
      </c>
      <c r="Y193" s="10">
        <v>0</v>
      </c>
      <c r="Z193" s="10">
        <v>0</v>
      </c>
      <c r="AA193" s="11">
        <v>0</v>
      </c>
      <c r="AB193" s="10">
        <v>0</v>
      </c>
      <c r="AC193" s="12">
        <v>2.83</v>
      </c>
      <c r="AD193" s="12">
        <v>2.83</v>
      </c>
      <c r="AE193" s="5">
        <v>0.03</v>
      </c>
      <c r="AF193" s="5">
        <v>0.03</v>
      </c>
    </row>
    <row r="194" spans="1:32" ht="33.75" customHeight="1">
      <c r="A194" s="6" t="s">
        <v>119</v>
      </c>
      <c r="B194" s="7" t="s">
        <v>52</v>
      </c>
      <c r="C194" s="6">
        <v>200</v>
      </c>
      <c r="D194" s="6">
        <v>200</v>
      </c>
      <c r="E194" s="6">
        <v>1.8</v>
      </c>
      <c r="F194" s="6">
        <v>1.8</v>
      </c>
      <c r="G194" s="6">
        <v>0</v>
      </c>
      <c r="H194" s="6">
        <v>0</v>
      </c>
      <c r="I194" s="6">
        <v>0.4</v>
      </c>
      <c r="J194" s="6">
        <v>0.4</v>
      </c>
      <c r="K194" s="6">
        <v>0.3</v>
      </c>
      <c r="L194" s="6">
        <v>0.3</v>
      </c>
      <c r="M194" s="6">
        <v>16.2</v>
      </c>
      <c r="N194" s="6">
        <v>16.2</v>
      </c>
      <c r="O194" s="6">
        <v>77.52</v>
      </c>
      <c r="P194" s="5">
        <v>77.52</v>
      </c>
      <c r="Q194" s="5">
        <v>51</v>
      </c>
      <c r="R194" s="5">
        <v>51</v>
      </c>
      <c r="S194" s="5">
        <v>35</v>
      </c>
      <c r="T194" s="5">
        <v>35</v>
      </c>
      <c r="U194" s="5">
        <v>20</v>
      </c>
      <c r="V194" s="5">
        <v>20</v>
      </c>
      <c r="W194" s="5">
        <v>0.5</v>
      </c>
      <c r="X194" s="5">
        <v>0.5</v>
      </c>
      <c r="Y194" s="5">
        <v>0.06</v>
      </c>
      <c r="Z194" s="5">
        <v>0.06</v>
      </c>
      <c r="AA194" s="5">
        <v>0.02</v>
      </c>
      <c r="AB194" s="5">
        <v>0.02</v>
      </c>
      <c r="AC194" s="5">
        <v>90</v>
      </c>
      <c r="AD194" s="5">
        <v>90</v>
      </c>
      <c r="AE194" s="5">
        <v>0.3</v>
      </c>
      <c r="AF194" s="5">
        <v>0.3</v>
      </c>
    </row>
    <row r="195" spans="1:32" ht="33.75" customHeight="1">
      <c r="A195" s="6"/>
      <c r="B195" s="13" t="s">
        <v>39</v>
      </c>
      <c r="C195" s="6"/>
      <c r="D195" s="14"/>
      <c r="E195" s="14">
        <f>SUM(E190:E194)</f>
        <v>26.62</v>
      </c>
      <c r="F195" s="14">
        <f>SUM(F190:F194)</f>
        <v>32.8</v>
      </c>
      <c r="G195" s="14">
        <f>SUM(G190:G194)</f>
        <v>19.37</v>
      </c>
      <c r="H195" s="14">
        <f aca="true" t="shared" si="26" ref="H195:AE195">H190+H191+H192+H193</f>
        <v>22.939999999999998</v>
      </c>
      <c r="I195" s="14">
        <f t="shared" si="26"/>
        <v>21.24</v>
      </c>
      <c r="J195" s="14">
        <f t="shared" si="26"/>
        <v>26.55</v>
      </c>
      <c r="K195" s="14">
        <f t="shared" si="26"/>
        <v>3.61</v>
      </c>
      <c r="L195" s="14">
        <f t="shared" si="26"/>
        <v>3.79</v>
      </c>
      <c r="M195" s="14">
        <f t="shared" si="26"/>
        <v>63.95</v>
      </c>
      <c r="N195" s="14">
        <f t="shared" si="26"/>
        <v>76.14</v>
      </c>
      <c r="O195" s="14">
        <f t="shared" si="26"/>
        <v>546.8</v>
      </c>
      <c r="P195" s="15">
        <f t="shared" si="26"/>
        <v>668</v>
      </c>
      <c r="Q195" s="15">
        <f t="shared" si="26"/>
        <v>161.95</v>
      </c>
      <c r="R195" s="15">
        <f t="shared" si="26"/>
        <v>208.79</v>
      </c>
      <c r="S195" s="15">
        <f t="shared" si="26"/>
        <v>192.48</v>
      </c>
      <c r="T195" s="15">
        <f t="shared" si="26"/>
        <v>230.20000000000002</v>
      </c>
      <c r="U195" s="15">
        <f t="shared" si="26"/>
        <v>26.63</v>
      </c>
      <c r="V195" s="15">
        <f t="shared" si="26"/>
        <v>29.9</v>
      </c>
      <c r="W195" s="15">
        <f t="shared" si="26"/>
        <v>10.639999999999999</v>
      </c>
      <c r="X195" s="15">
        <f t="shared" si="26"/>
        <v>13.959999999999999</v>
      </c>
      <c r="Y195" s="15">
        <f t="shared" si="26"/>
        <v>0.31</v>
      </c>
      <c r="Z195" s="15">
        <f t="shared" si="26"/>
        <v>0.22</v>
      </c>
      <c r="AA195" s="15">
        <f t="shared" si="26"/>
        <v>0.02</v>
      </c>
      <c r="AB195" s="15">
        <f t="shared" si="26"/>
        <v>0.038</v>
      </c>
      <c r="AC195" s="15">
        <f t="shared" si="26"/>
        <v>5.140000000000001</v>
      </c>
      <c r="AD195" s="15">
        <f t="shared" si="26"/>
        <v>5.58</v>
      </c>
      <c r="AE195" s="15">
        <f t="shared" si="26"/>
        <v>2.8299999999999996</v>
      </c>
      <c r="AF195" s="15">
        <f>SUM(AF190:AF194)</f>
        <v>3.7599999999999993</v>
      </c>
    </row>
    <row r="196" spans="1:32" ht="47.25" customHeight="1">
      <c r="A196" s="6"/>
      <c r="B196" s="13" t="s">
        <v>33</v>
      </c>
      <c r="C196" s="6"/>
      <c r="D196" s="14"/>
      <c r="E196" s="14">
        <f aca="true" t="shared" si="27" ref="E196:AF196">E188+E195</f>
        <v>39.07</v>
      </c>
      <c r="F196" s="14">
        <f t="shared" si="27"/>
        <v>48.739999999999995</v>
      </c>
      <c r="G196" s="14">
        <f t="shared" si="27"/>
        <v>19.57</v>
      </c>
      <c r="H196" s="14">
        <f t="shared" si="27"/>
        <v>24.74</v>
      </c>
      <c r="I196" s="14">
        <f t="shared" si="27"/>
        <v>35.699999999999996</v>
      </c>
      <c r="J196" s="14">
        <f t="shared" si="27"/>
        <v>42.5</v>
      </c>
      <c r="K196" s="14">
        <f t="shared" si="27"/>
        <v>4.43</v>
      </c>
      <c r="L196" s="14">
        <f t="shared" si="27"/>
        <v>3.81</v>
      </c>
      <c r="M196" s="14">
        <f t="shared" si="27"/>
        <v>152.51999999999998</v>
      </c>
      <c r="N196" s="14">
        <f t="shared" si="27"/>
        <v>192.83999999999997</v>
      </c>
      <c r="O196" s="14">
        <f t="shared" si="27"/>
        <v>1325.12</v>
      </c>
      <c r="P196" s="15">
        <f t="shared" si="27"/>
        <v>1556.9</v>
      </c>
      <c r="Q196" s="15">
        <f t="shared" si="27"/>
        <v>279.31</v>
      </c>
      <c r="R196" s="15">
        <f t="shared" si="27"/>
        <v>393.09000000000003</v>
      </c>
      <c r="S196" s="15">
        <f t="shared" si="27"/>
        <v>368.83</v>
      </c>
      <c r="T196" s="15">
        <f t="shared" si="27"/>
        <v>491.65999999999997</v>
      </c>
      <c r="U196" s="15">
        <f t="shared" si="27"/>
        <v>79.08</v>
      </c>
      <c r="V196" s="15">
        <f t="shared" si="27"/>
        <v>108.93</v>
      </c>
      <c r="W196" s="15">
        <f t="shared" si="27"/>
        <v>14.229999999999999</v>
      </c>
      <c r="X196" s="15">
        <f t="shared" si="27"/>
        <v>20.45</v>
      </c>
      <c r="Y196" s="15">
        <f t="shared" si="27"/>
        <v>0.54</v>
      </c>
      <c r="Z196" s="15">
        <f t="shared" si="27"/>
        <v>0.5800000000000001</v>
      </c>
      <c r="AA196" s="15">
        <f t="shared" si="27"/>
        <v>0.28</v>
      </c>
      <c r="AB196" s="15">
        <f t="shared" si="27"/>
        <v>0.498</v>
      </c>
      <c r="AC196" s="15">
        <f t="shared" si="27"/>
        <v>29.419999999999998</v>
      </c>
      <c r="AD196" s="15">
        <f t="shared" si="27"/>
        <v>39.22</v>
      </c>
      <c r="AE196" s="15">
        <f t="shared" si="27"/>
        <v>73.02</v>
      </c>
      <c r="AF196" s="15">
        <f t="shared" si="27"/>
        <v>83.61000000000001</v>
      </c>
    </row>
    <row r="197" spans="1:32" ht="255" customHeight="1">
      <c r="A197" s="32"/>
      <c r="B197" s="47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8"/>
    </row>
    <row r="198" spans="1:32" ht="34.5" customHeight="1">
      <c r="A198" s="77" t="s">
        <v>53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</row>
    <row r="199" spans="1:32" ht="30" customHeight="1">
      <c r="A199" s="78" t="s">
        <v>0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</row>
    <row r="200" spans="1:32" ht="27.75" customHeight="1">
      <c r="A200" s="79" t="s">
        <v>1</v>
      </c>
      <c r="B200" s="80" t="s">
        <v>2</v>
      </c>
      <c r="C200" s="79" t="s">
        <v>3</v>
      </c>
      <c r="D200" s="79"/>
      <c r="E200" s="79" t="s">
        <v>4</v>
      </c>
      <c r="F200" s="79"/>
      <c r="G200" s="79"/>
      <c r="H200" s="79"/>
      <c r="I200" s="79"/>
      <c r="J200" s="79"/>
      <c r="K200" s="79"/>
      <c r="L200" s="79"/>
      <c r="M200" s="79"/>
      <c r="N200" s="79"/>
      <c r="O200" s="79" t="s">
        <v>30</v>
      </c>
      <c r="P200" s="79"/>
      <c r="Q200" s="80" t="s">
        <v>6</v>
      </c>
      <c r="R200" s="80"/>
      <c r="S200" s="80"/>
      <c r="T200" s="80"/>
      <c r="U200" s="80"/>
      <c r="V200" s="80"/>
      <c r="W200" s="80"/>
      <c r="X200" s="80"/>
      <c r="Y200" s="81" t="s">
        <v>7</v>
      </c>
      <c r="Z200" s="81"/>
      <c r="AA200" s="81"/>
      <c r="AB200" s="81"/>
      <c r="AC200" s="81"/>
      <c r="AD200" s="81"/>
      <c r="AE200" s="81"/>
      <c r="AF200" s="81"/>
    </row>
    <row r="201" spans="1:32" ht="14.25" customHeight="1">
      <c r="A201" s="79"/>
      <c r="B201" s="80"/>
      <c r="C201" s="79" t="s">
        <v>83</v>
      </c>
      <c r="D201" s="79" t="s">
        <v>84</v>
      </c>
      <c r="E201" s="82" t="s">
        <v>8</v>
      </c>
      <c r="F201" s="82"/>
      <c r="G201" s="82"/>
      <c r="H201" s="82"/>
      <c r="I201" s="82" t="s">
        <v>9</v>
      </c>
      <c r="J201" s="82"/>
      <c r="K201" s="82"/>
      <c r="L201" s="82"/>
      <c r="M201" s="79" t="s">
        <v>10</v>
      </c>
      <c r="N201" s="79"/>
      <c r="O201" s="79"/>
      <c r="P201" s="79"/>
      <c r="Q201" s="81" t="s">
        <v>11</v>
      </c>
      <c r="R201" s="81"/>
      <c r="S201" s="81" t="s">
        <v>12</v>
      </c>
      <c r="T201" s="81"/>
      <c r="U201" s="81" t="s">
        <v>13</v>
      </c>
      <c r="V201" s="81"/>
      <c r="W201" s="81" t="s">
        <v>14</v>
      </c>
      <c r="X201" s="81"/>
      <c r="Y201" s="81" t="s">
        <v>15</v>
      </c>
      <c r="Z201" s="81"/>
      <c r="AA201" s="81" t="s">
        <v>16</v>
      </c>
      <c r="AB201" s="81"/>
      <c r="AC201" s="81" t="s">
        <v>17</v>
      </c>
      <c r="AD201" s="81"/>
      <c r="AE201" s="81" t="s">
        <v>18</v>
      </c>
      <c r="AF201" s="81"/>
    </row>
    <row r="202" spans="1:32" ht="17.25" customHeight="1">
      <c r="A202" s="79"/>
      <c r="B202" s="80"/>
      <c r="C202" s="79"/>
      <c r="D202" s="79"/>
      <c r="E202" s="82" t="s">
        <v>19</v>
      </c>
      <c r="F202" s="82"/>
      <c r="G202" s="79" t="s">
        <v>20</v>
      </c>
      <c r="H202" s="79"/>
      <c r="I202" s="82" t="s">
        <v>19</v>
      </c>
      <c r="J202" s="82"/>
      <c r="K202" s="79" t="s">
        <v>21</v>
      </c>
      <c r="L202" s="79"/>
      <c r="M202" s="79"/>
      <c r="N202" s="79"/>
      <c r="O202" s="79"/>
      <c r="P202" s="79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</row>
    <row r="203" spans="1:32" ht="33" customHeight="1">
      <c r="A203" s="79"/>
      <c r="B203" s="80"/>
      <c r="C203" s="79"/>
      <c r="D203" s="79"/>
      <c r="E203" s="3" t="s">
        <v>81</v>
      </c>
      <c r="F203" s="3" t="s">
        <v>82</v>
      </c>
      <c r="G203" s="3" t="s">
        <v>22</v>
      </c>
      <c r="H203" s="3" t="s">
        <v>23</v>
      </c>
      <c r="I203" s="3" t="s">
        <v>81</v>
      </c>
      <c r="J203" s="3" t="s">
        <v>82</v>
      </c>
      <c r="K203" s="3" t="s">
        <v>22</v>
      </c>
      <c r="L203" s="3" t="s">
        <v>23</v>
      </c>
      <c r="M203" s="3" t="s">
        <v>81</v>
      </c>
      <c r="N203" s="3" t="s">
        <v>82</v>
      </c>
      <c r="O203" s="3" t="s">
        <v>81</v>
      </c>
      <c r="P203" s="4" t="s">
        <v>82</v>
      </c>
      <c r="Q203" s="4" t="s">
        <v>81</v>
      </c>
      <c r="R203" s="4" t="s">
        <v>82</v>
      </c>
      <c r="S203" s="4" t="s">
        <v>81</v>
      </c>
      <c r="T203" s="4" t="s">
        <v>82</v>
      </c>
      <c r="U203" s="4" t="s">
        <v>81</v>
      </c>
      <c r="V203" s="4" t="s">
        <v>82</v>
      </c>
      <c r="W203" s="4" t="s">
        <v>81</v>
      </c>
      <c r="X203" s="4" t="s">
        <v>82</v>
      </c>
      <c r="Y203" s="4" t="s">
        <v>81</v>
      </c>
      <c r="Z203" s="4" t="s">
        <v>82</v>
      </c>
      <c r="AA203" s="4" t="s">
        <v>81</v>
      </c>
      <c r="AB203" s="4" t="s">
        <v>82</v>
      </c>
      <c r="AC203" s="4" t="s">
        <v>81</v>
      </c>
      <c r="AD203" s="4" t="s">
        <v>82</v>
      </c>
      <c r="AE203" s="4" t="s">
        <v>81</v>
      </c>
      <c r="AF203" s="4" t="s">
        <v>82</v>
      </c>
    </row>
    <row r="204" spans="1:32" ht="46.5" customHeight="1">
      <c r="A204" s="6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>
        <v>1.9</v>
      </c>
    </row>
    <row r="205" spans="1:32" ht="41.25" customHeight="1">
      <c r="A205" s="8">
        <v>9</v>
      </c>
      <c r="B205" s="7" t="s">
        <v>134</v>
      </c>
      <c r="C205" s="3">
        <v>150</v>
      </c>
      <c r="D205" s="3">
        <v>200</v>
      </c>
      <c r="E205" s="6">
        <v>4.02</v>
      </c>
      <c r="F205" s="6">
        <v>5.63</v>
      </c>
      <c r="G205" s="6">
        <v>5.2</v>
      </c>
      <c r="H205" s="6">
        <v>6.9</v>
      </c>
      <c r="I205" s="6">
        <v>6.6</v>
      </c>
      <c r="J205" s="6">
        <v>8.8</v>
      </c>
      <c r="K205" s="6">
        <v>2.5</v>
      </c>
      <c r="L205" s="6">
        <v>3.3</v>
      </c>
      <c r="M205" s="6">
        <v>53.6</v>
      </c>
      <c r="N205" s="6">
        <v>72.4</v>
      </c>
      <c r="O205" s="6">
        <v>235.71</v>
      </c>
      <c r="P205" s="5">
        <v>314.28</v>
      </c>
      <c r="Q205" s="5">
        <v>135.8</v>
      </c>
      <c r="R205" s="5">
        <v>135.8</v>
      </c>
      <c r="S205" s="5">
        <v>192.8</v>
      </c>
      <c r="T205" s="5">
        <v>192.8</v>
      </c>
      <c r="U205" s="5">
        <v>16</v>
      </c>
      <c r="V205" s="5">
        <v>16</v>
      </c>
      <c r="W205" s="5">
        <v>0.7</v>
      </c>
      <c r="X205" s="5">
        <v>0.7</v>
      </c>
      <c r="Y205" s="5">
        <v>0.06</v>
      </c>
      <c r="Z205" s="5">
        <v>0.06</v>
      </c>
      <c r="AA205" s="5">
        <v>0.004</v>
      </c>
      <c r="AB205" s="5">
        <v>0.004</v>
      </c>
      <c r="AC205" s="5">
        <v>0</v>
      </c>
      <c r="AD205" s="5">
        <v>0</v>
      </c>
      <c r="AE205" s="5">
        <v>0</v>
      </c>
      <c r="AF205" s="5">
        <v>0</v>
      </c>
    </row>
    <row r="206" spans="1:32" ht="27.75" customHeight="1">
      <c r="A206" s="6" t="s">
        <v>125</v>
      </c>
      <c r="B206" s="7" t="s">
        <v>122</v>
      </c>
      <c r="C206" s="6">
        <v>40</v>
      </c>
      <c r="D206" s="6">
        <v>60</v>
      </c>
      <c r="E206" s="6">
        <v>2.6</v>
      </c>
      <c r="F206" s="6">
        <v>3.96</v>
      </c>
      <c r="G206" s="6"/>
      <c r="H206" s="6"/>
      <c r="I206" s="6">
        <v>0.48</v>
      </c>
      <c r="J206" s="6">
        <v>0.72</v>
      </c>
      <c r="K206" s="6"/>
      <c r="L206" s="6"/>
      <c r="M206" s="6">
        <v>1.05</v>
      </c>
      <c r="N206" s="6">
        <v>1.38</v>
      </c>
      <c r="O206" s="6">
        <v>72.4</v>
      </c>
      <c r="P206" s="5">
        <v>108.6</v>
      </c>
      <c r="Q206" s="5">
        <v>14</v>
      </c>
      <c r="R206" s="5">
        <v>21</v>
      </c>
      <c r="S206" s="5">
        <v>10</v>
      </c>
      <c r="T206" s="5">
        <v>12</v>
      </c>
      <c r="U206" s="5">
        <v>0.31</v>
      </c>
      <c r="V206" s="5">
        <v>0.63</v>
      </c>
      <c r="W206" s="5">
        <v>0.08</v>
      </c>
      <c r="X206" s="5">
        <v>1.12</v>
      </c>
      <c r="Y206" s="5">
        <v>0.02</v>
      </c>
      <c r="Z206" s="5">
        <v>0.04</v>
      </c>
      <c r="AA206" s="5">
        <v>0.07</v>
      </c>
      <c r="AB206" s="5">
        <v>0.1</v>
      </c>
      <c r="AC206" s="5">
        <v>0</v>
      </c>
      <c r="AD206" s="5">
        <v>0</v>
      </c>
      <c r="AE206" s="5">
        <v>67.2</v>
      </c>
      <c r="AF206" s="5">
        <v>75.4</v>
      </c>
    </row>
    <row r="207" spans="1:32" ht="35.25" customHeight="1">
      <c r="A207" s="8" t="s">
        <v>124</v>
      </c>
      <c r="B207" s="7" t="s">
        <v>123</v>
      </c>
      <c r="C207" s="6">
        <v>40</v>
      </c>
      <c r="D207" s="6">
        <v>50</v>
      </c>
      <c r="E207" s="6">
        <v>2.24</v>
      </c>
      <c r="F207" s="6">
        <v>3.07</v>
      </c>
      <c r="G207" s="6"/>
      <c r="H207" s="6"/>
      <c r="I207" s="6">
        <v>0.8</v>
      </c>
      <c r="J207" s="6">
        <v>1.07</v>
      </c>
      <c r="K207" s="6"/>
      <c r="L207" s="6"/>
      <c r="M207" s="6">
        <v>16.7</v>
      </c>
      <c r="N207" s="6">
        <v>20.9</v>
      </c>
      <c r="O207" s="6">
        <v>85.7</v>
      </c>
      <c r="P207" s="5">
        <v>107.2</v>
      </c>
      <c r="Q207" s="5">
        <v>9.2</v>
      </c>
      <c r="R207" s="5">
        <v>13.8</v>
      </c>
      <c r="S207" s="5">
        <v>42.4</v>
      </c>
      <c r="T207" s="5">
        <v>63.6</v>
      </c>
      <c r="U207" s="5">
        <v>10</v>
      </c>
      <c r="V207" s="5">
        <v>15</v>
      </c>
      <c r="W207" s="5">
        <v>1.24</v>
      </c>
      <c r="X207" s="5">
        <v>1.86</v>
      </c>
      <c r="Y207" s="5">
        <v>0.04</v>
      </c>
      <c r="Z207" s="5">
        <v>0.07</v>
      </c>
      <c r="AA207" s="5" t="s">
        <v>59</v>
      </c>
      <c r="AB207" s="5">
        <v>0.05</v>
      </c>
      <c r="AC207" s="5">
        <v>0</v>
      </c>
      <c r="AD207" s="5">
        <v>0</v>
      </c>
      <c r="AE207" s="5">
        <v>1.2</v>
      </c>
      <c r="AF207" s="5">
        <v>1.82</v>
      </c>
    </row>
    <row r="208" spans="1:32" ht="35.25" customHeight="1">
      <c r="A208" s="3">
        <v>379</v>
      </c>
      <c r="B208" s="7" t="s">
        <v>101</v>
      </c>
      <c r="C208" s="6">
        <v>200</v>
      </c>
      <c r="D208" s="6">
        <v>200</v>
      </c>
      <c r="E208" s="6">
        <v>2.24</v>
      </c>
      <c r="F208" s="6">
        <v>2.24</v>
      </c>
      <c r="G208" s="6">
        <v>0.013</v>
      </c>
      <c r="H208" s="6"/>
      <c r="I208" s="6">
        <v>2.1</v>
      </c>
      <c r="J208" s="6">
        <v>2.1</v>
      </c>
      <c r="K208" s="6">
        <v>0.02</v>
      </c>
      <c r="L208" s="6">
        <v>0.02</v>
      </c>
      <c r="M208" s="6">
        <v>25.03</v>
      </c>
      <c r="N208" s="6">
        <v>25.03</v>
      </c>
      <c r="O208" s="52">
        <v>118.8</v>
      </c>
      <c r="P208" s="5">
        <v>118.8</v>
      </c>
      <c r="Q208" s="5">
        <v>0.04</v>
      </c>
      <c r="R208" s="5">
        <v>0.04</v>
      </c>
      <c r="S208" s="5">
        <v>0.6</v>
      </c>
      <c r="T208" s="5">
        <v>0.6</v>
      </c>
      <c r="U208" s="5">
        <v>0.7</v>
      </c>
      <c r="V208" s="5">
        <v>0.7</v>
      </c>
      <c r="W208" s="5">
        <v>0.04</v>
      </c>
      <c r="X208" s="5">
        <v>0.04</v>
      </c>
      <c r="Y208" s="5">
        <v>0</v>
      </c>
      <c r="Z208" s="5">
        <v>0</v>
      </c>
      <c r="AA208" s="10">
        <v>0</v>
      </c>
      <c r="AB208" s="5">
        <v>0</v>
      </c>
      <c r="AC208" s="5">
        <v>1</v>
      </c>
      <c r="AD208" s="5">
        <v>1</v>
      </c>
      <c r="AE208" s="5">
        <v>1</v>
      </c>
      <c r="AF208" s="5">
        <v>1</v>
      </c>
    </row>
    <row r="209" spans="1:32" ht="39" customHeight="1">
      <c r="A209" s="71" t="s">
        <v>118</v>
      </c>
      <c r="B209" s="72" t="s">
        <v>69</v>
      </c>
      <c r="C209" s="5">
        <v>0.15</v>
      </c>
      <c r="D209" s="5">
        <v>0.15</v>
      </c>
      <c r="E209" s="5">
        <v>2.26</v>
      </c>
      <c r="F209" s="5">
        <v>2.26</v>
      </c>
      <c r="G209" s="5">
        <v>0</v>
      </c>
      <c r="H209" s="5">
        <v>0</v>
      </c>
      <c r="I209" s="5">
        <v>0.76</v>
      </c>
      <c r="J209" s="5">
        <v>0.76</v>
      </c>
      <c r="K209" s="5">
        <v>1</v>
      </c>
      <c r="L209" s="5">
        <v>1</v>
      </c>
      <c r="M209" s="5">
        <v>28.5</v>
      </c>
      <c r="N209" s="5">
        <v>28.5</v>
      </c>
      <c r="O209" s="5">
        <v>141.76</v>
      </c>
      <c r="P209" s="5">
        <v>141.76</v>
      </c>
      <c r="Q209" s="5">
        <v>16</v>
      </c>
      <c r="R209" s="5">
        <v>16</v>
      </c>
      <c r="S209" s="5">
        <v>56</v>
      </c>
      <c r="T209" s="5">
        <v>56</v>
      </c>
      <c r="U209" s="5">
        <v>84</v>
      </c>
      <c r="V209" s="5">
        <v>84</v>
      </c>
      <c r="W209" s="5">
        <v>1.2</v>
      </c>
      <c r="X209" s="5">
        <v>1.2</v>
      </c>
      <c r="Y209" s="5">
        <v>0.08</v>
      </c>
      <c r="Z209" s="5">
        <v>0.08</v>
      </c>
      <c r="AA209" s="5">
        <v>0.1</v>
      </c>
      <c r="AB209" s="5">
        <v>0.1</v>
      </c>
      <c r="AC209" s="5">
        <v>20</v>
      </c>
      <c r="AD209" s="5">
        <v>20</v>
      </c>
      <c r="AE209" s="5">
        <v>1.2</v>
      </c>
      <c r="AF209" s="5">
        <v>1.2</v>
      </c>
    </row>
    <row r="210" spans="1:32" ht="0.75" customHeight="1">
      <c r="A210" s="8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29.25" customHeight="1">
      <c r="A211" s="6"/>
      <c r="B211" s="53" t="s">
        <v>54</v>
      </c>
      <c r="C211" s="6"/>
      <c r="D211" s="6"/>
      <c r="E211" s="14">
        <f aca="true" t="shared" si="28" ref="E211:AF211">SUM(E204:E210)</f>
        <v>13.36</v>
      </c>
      <c r="F211" s="14">
        <f t="shared" si="28"/>
        <v>17.16</v>
      </c>
      <c r="G211" s="14">
        <f t="shared" si="28"/>
        <v>5.213</v>
      </c>
      <c r="H211" s="14">
        <f t="shared" si="28"/>
        <v>6.9</v>
      </c>
      <c r="I211" s="14">
        <f t="shared" si="28"/>
        <v>10.74</v>
      </c>
      <c r="J211" s="14">
        <f t="shared" si="28"/>
        <v>13.450000000000001</v>
      </c>
      <c r="K211" s="14">
        <f t="shared" si="28"/>
        <v>3.52</v>
      </c>
      <c r="L211" s="14">
        <f t="shared" si="28"/>
        <v>4.32</v>
      </c>
      <c r="M211" s="14">
        <f t="shared" si="28"/>
        <v>124.88</v>
      </c>
      <c r="N211" s="14">
        <f t="shared" si="28"/>
        <v>148.21</v>
      </c>
      <c r="O211" s="14">
        <f t="shared" si="28"/>
        <v>654.37</v>
      </c>
      <c r="P211" s="15">
        <f t="shared" si="28"/>
        <v>790.64</v>
      </c>
      <c r="Q211" s="15">
        <f t="shared" si="28"/>
        <v>175.04</v>
      </c>
      <c r="R211" s="15">
        <f t="shared" si="28"/>
        <v>186.64000000000001</v>
      </c>
      <c r="S211" s="15">
        <f t="shared" si="28"/>
        <v>301.8</v>
      </c>
      <c r="T211" s="15">
        <f t="shared" si="28"/>
        <v>325.00000000000006</v>
      </c>
      <c r="U211" s="15">
        <f t="shared" si="28"/>
        <v>111.00999999999999</v>
      </c>
      <c r="V211" s="15">
        <f t="shared" si="28"/>
        <v>116.33</v>
      </c>
      <c r="W211" s="15">
        <f t="shared" si="28"/>
        <v>3.26</v>
      </c>
      <c r="X211" s="15">
        <f t="shared" si="28"/>
        <v>4.92</v>
      </c>
      <c r="Y211" s="15">
        <f t="shared" si="28"/>
        <v>0.2</v>
      </c>
      <c r="Z211" s="15">
        <f t="shared" si="28"/>
        <v>0.25</v>
      </c>
      <c r="AA211" s="15">
        <f t="shared" si="28"/>
        <v>0.17400000000000002</v>
      </c>
      <c r="AB211" s="15">
        <f t="shared" si="28"/>
        <v>0.254</v>
      </c>
      <c r="AC211" s="15">
        <f t="shared" si="28"/>
        <v>21</v>
      </c>
      <c r="AD211" s="15">
        <f t="shared" si="28"/>
        <v>21</v>
      </c>
      <c r="AE211" s="19">
        <f t="shared" si="28"/>
        <v>70.60000000000001</v>
      </c>
      <c r="AF211" s="19">
        <f t="shared" si="28"/>
        <v>81.32000000000001</v>
      </c>
    </row>
    <row r="212" spans="1:32" s="45" customFormat="1" ht="24.75" customHeight="1">
      <c r="A212" s="78" t="s">
        <v>26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</row>
    <row r="213" spans="1:32" ht="39.75" customHeight="1">
      <c r="A213" s="6">
        <v>15</v>
      </c>
      <c r="B213" s="7" t="s">
        <v>133</v>
      </c>
      <c r="C213" s="6">
        <v>200</v>
      </c>
      <c r="D213" s="6">
        <v>250</v>
      </c>
      <c r="E213" s="6">
        <v>1.68</v>
      </c>
      <c r="F213" s="6">
        <v>2.1</v>
      </c>
      <c r="G213" s="6">
        <v>2</v>
      </c>
      <c r="H213" s="6">
        <v>2.6</v>
      </c>
      <c r="I213" s="6">
        <v>5.98</v>
      </c>
      <c r="J213" s="6">
        <v>7.48</v>
      </c>
      <c r="K213" s="6">
        <v>0.5</v>
      </c>
      <c r="L213" s="6">
        <v>0.7</v>
      </c>
      <c r="M213" s="6">
        <v>9.35</v>
      </c>
      <c r="N213" s="6">
        <v>11.69</v>
      </c>
      <c r="O213" s="6">
        <v>98.37</v>
      </c>
      <c r="P213" s="5">
        <v>122.96</v>
      </c>
      <c r="Q213" s="5">
        <v>50</v>
      </c>
      <c r="R213" s="5">
        <v>56</v>
      </c>
      <c r="S213" s="5">
        <v>45</v>
      </c>
      <c r="T213" s="5">
        <v>49</v>
      </c>
      <c r="U213" s="5">
        <v>18</v>
      </c>
      <c r="V213" s="5">
        <v>22</v>
      </c>
      <c r="W213" s="5">
        <v>1</v>
      </c>
      <c r="X213" s="5">
        <v>1.2</v>
      </c>
      <c r="Y213" s="5">
        <v>0.08</v>
      </c>
      <c r="Z213" s="5">
        <v>0.012</v>
      </c>
      <c r="AA213" s="5">
        <v>0.15</v>
      </c>
      <c r="AB213" s="5">
        <v>0.19</v>
      </c>
      <c r="AC213" s="5">
        <v>7</v>
      </c>
      <c r="AD213" s="5">
        <v>7.6</v>
      </c>
      <c r="AE213" s="5">
        <v>1.5</v>
      </c>
      <c r="AF213" s="5">
        <v>1.9</v>
      </c>
    </row>
    <row r="214" spans="1:32" ht="26.25" customHeight="1">
      <c r="A214" s="6">
        <v>21</v>
      </c>
      <c r="B214" s="7" t="s">
        <v>58</v>
      </c>
      <c r="C214" s="6">
        <v>0.115</v>
      </c>
      <c r="D214" s="6">
        <v>0.115</v>
      </c>
      <c r="E214" s="6">
        <v>2.2</v>
      </c>
      <c r="F214" s="6">
        <v>2.2</v>
      </c>
      <c r="G214" s="6">
        <v>2.2</v>
      </c>
      <c r="H214" s="6">
        <v>2.2</v>
      </c>
      <c r="I214" s="6">
        <v>5</v>
      </c>
      <c r="J214" s="6">
        <v>5</v>
      </c>
      <c r="K214" s="6">
        <v>5</v>
      </c>
      <c r="L214" s="6">
        <v>5</v>
      </c>
      <c r="M214" s="6">
        <v>16</v>
      </c>
      <c r="N214" s="6">
        <v>16</v>
      </c>
      <c r="O214" s="6">
        <v>16</v>
      </c>
      <c r="P214" s="5">
        <v>16</v>
      </c>
      <c r="Q214" s="5">
        <v>28</v>
      </c>
      <c r="R214" s="5">
        <v>28</v>
      </c>
      <c r="S214" s="5">
        <v>32</v>
      </c>
      <c r="T214" s="5">
        <v>32</v>
      </c>
      <c r="U214" s="5">
        <v>20</v>
      </c>
      <c r="V214" s="5">
        <v>20</v>
      </c>
      <c r="W214" s="5">
        <v>0.04</v>
      </c>
      <c r="X214" s="5">
        <v>0.04</v>
      </c>
      <c r="Y214" s="5">
        <v>1</v>
      </c>
      <c r="Z214" s="5">
        <v>1</v>
      </c>
      <c r="AA214" s="5">
        <v>2.3</v>
      </c>
      <c r="AB214" s="5">
        <v>2.3</v>
      </c>
      <c r="AC214" s="5">
        <v>0.8</v>
      </c>
      <c r="AD214" s="5">
        <v>0.8</v>
      </c>
      <c r="AE214" s="5">
        <v>1.2</v>
      </c>
      <c r="AF214" s="5">
        <v>1.2</v>
      </c>
    </row>
    <row r="215" spans="1:32" ht="39.75" customHeight="1">
      <c r="A215" s="3">
        <v>40</v>
      </c>
      <c r="B215" s="7" t="s">
        <v>88</v>
      </c>
      <c r="C215" s="3">
        <v>150</v>
      </c>
      <c r="D215" s="3">
        <v>200</v>
      </c>
      <c r="E215" s="6">
        <v>5.35</v>
      </c>
      <c r="F215" s="6">
        <v>7.14</v>
      </c>
      <c r="G215" s="6">
        <v>9.9</v>
      </c>
      <c r="H215" s="6">
        <v>19.9</v>
      </c>
      <c r="I215" s="6">
        <v>0.55</v>
      </c>
      <c r="J215" s="6">
        <v>0.74</v>
      </c>
      <c r="K215" s="6">
        <v>13.9</v>
      </c>
      <c r="L215" s="6">
        <v>27.8</v>
      </c>
      <c r="M215" s="6">
        <v>25.6</v>
      </c>
      <c r="N215" s="6">
        <v>27.6</v>
      </c>
      <c r="O215" s="6">
        <v>157.4</v>
      </c>
      <c r="P215" s="5">
        <v>209.9</v>
      </c>
      <c r="Q215" s="5">
        <v>131</v>
      </c>
      <c r="R215" s="5">
        <v>262</v>
      </c>
      <c r="S215" s="5">
        <v>78</v>
      </c>
      <c r="T215" s="5">
        <v>156</v>
      </c>
      <c r="U215" s="5">
        <v>13</v>
      </c>
      <c r="V215" s="5">
        <v>26</v>
      </c>
      <c r="W215" s="5">
        <v>0.9</v>
      </c>
      <c r="X215" s="5">
        <v>1.8</v>
      </c>
      <c r="Y215" s="5">
        <v>0.17</v>
      </c>
      <c r="Z215" s="5">
        <v>0.34</v>
      </c>
      <c r="AA215" s="5">
        <v>0.08</v>
      </c>
      <c r="AB215" s="5">
        <v>0.16</v>
      </c>
      <c r="AC215" s="5">
        <v>0</v>
      </c>
      <c r="AD215" s="5">
        <v>0</v>
      </c>
      <c r="AE215" s="5">
        <v>1.7</v>
      </c>
      <c r="AF215" s="5">
        <v>3.4</v>
      </c>
    </row>
    <row r="216" spans="1:32" ht="38.25" customHeight="1">
      <c r="A216" s="73" t="s">
        <v>130</v>
      </c>
      <c r="B216" s="7" t="s">
        <v>80</v>
      </c>
      <c r="C216" s="6">
        <v>80</v>
      </c>
      <c r="D216" s="6">
        <v>100</v>
      </c>
      <c r="E216" s="6">
        <v>6.03</v>
      </c>
      <c r="F216" s="6">
        <v>7.54</v>
      </c>
      <c r="G216" s="6">
        <v>32.8</v>
      </c>
      <c r="H216" s="6">
        <v>32.8</v>
      </c>
      <c r="I216" s="6">
        <v>12.54</v>
      </c>
      <c r="J216" s="6">
        <v>13.87</v>
      </c>
      <c r="K216" s="6">
        <v>0</v>
      </c>
      <c r="L216" s="6">
        <v>0</v>
      </c>
      <c r="M216" s="6">
        <v>4.62</v>
      </c>
      <c r="N216" s="6">
        <v>6.24</v>
      </c>
      <c r="O216" s="6">
        <v>125</v>
      </c>
      <c r="P216" s="5">
        <v>156.9</v>
      </c>
      <c r="Q216" s="5">
        <v>124</v>
      </c>
      <c r="R216" s="5">
        <v>154.8</v>
      </c>
      <c r="S216" s="5">
        <v>210</v>
      </c>
      <c r="T216" s="5">
        <v>242</v>
      </c>
      <c r="U216" s="5">
        <v>6</v>
      </c>
      <c r="V216" s="5">
        <v>6</v>
      </c>
      <c r="W216" s="5">
        <v>4</v>
      </c>
      <c r="X216" s="5">
        <v>6</v>
      </c>
      <c r="Y216" s="5">
        <v>0.1</v>
      </c>
      <c r="Z216" s="5">
        <v>0.2</v>
      </c>
      <c r="AA216" s="5">
        <v>0.1</v>
      </c>
      <c r="AB216" s="5">
        <v>0.1</v>
      </c>
      <c r="AC216" s="12">
        <v>1</v>
      </c>
      <c r="AD216" s="22">
        <v>1.29</v>
      </c>
      <c r="AE216" s="5">
        <v>5.3</v>
      </c>
      <c r="AF216" s="5">
        <v>7.3</v>
      </c>
    </row>
    <row r="217" spans="1:32" ht="43.5" customHeight="1">
      <c r="A217" s="8" t="s">
        <v>124</v>
      </c>
      <c r="B217" s="7" t="s">
        <v>123</v>
      </c>
      <c r="C217" s="6">
        <v>40</v>
      </c>
      <c r="D217" s="6">
        <v>50</v>
      </c>
      <c r="E217" s="6">
        <v>2.24</v>
      </c>
      <c r="F217" s="6">
        <v>3.07</v>
      </c>
      <c r="G217" s="6"/>
      <c r="H217" s="6"/>
      <c r="I217" s="6">
        <v>0.8</v>
      </c>
      <c r="J217" s="6">
        <v>1.07</v>
      </c>
      <c r="K217" s="6"/>
      <c r="L217" s="6"/>
      <c r="M217" s="6">
        <v>16.7</v>
      </c>
      <c r="N217" s="6">
        <v>20.9</v>
      </c>
      <c r="O217" s="6">
        <v>85.7</v>
      </c>
      <c r="P217" s="5">
        <v>107.2</v>
      </c>
      <c r="Q217" s="5">
        <v>9.2</v>
      </c>
      <c r="R217" s="5">
        <v>13.8</v>
      </c>
      <c r="S217" s="5">
        <v>42.4</v>
      </c>
      <c r="T217" s="5">
        <v>63.6</v>
      </c>
      <c r="U217" s="5">
        <v>10</v>
      </c>
      <c r="V217" s="5">
        <v>15</v>
      </c>
      <c r="W217" s="5">
        <v>1.24</v>
      </c>
      <c r="X217" s="5">
        <v>1.86</v>
      </c>
      <c r="Y217" s="5">
        <v>0.04</v>
      </c>
      <c r="Z217" s="5">
        <v>0.07</v>
      </c>
      <c r="AA217" s="5">
        <v>0.04</v>
      </c>
      <c r="AB217" s="5">
        <v>0.05</v>
      </c>
      <c r="AC217" s="5">
        <v>0</v>
      </c>
      <c r="AD217" s="5">
        <v>0</v>
      </c>
      <c r="AE217" s="5">
        <v>1.2</v>
      </c>
      <c r="AF217" s="5">
        <v>1.82</v>
      </c>
    </row>
    <row r="218" spans="1:32" ht="21.75" customHeight="1">
      <c r="A218" s="6">
        <v>44</v>
      </c>
      <c r="B218" s="7" t="s">
        <v>55</v>
      </c>
      <c r="C218" s="6">
        <v>200</v>
      </c>
      <c r="D218" s="6">
        <v>200</v>
      </c>
      <c r="E218" s="6">
        <v>0.1</v>
      </c>
      <c r="F218" s="6">
        <v>0.1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15.2</v>
      </c>
      <c r="N218" s="6">
        <v>15.2</v>
      </c>
      <c r="O218" s="6">
        <v>59</v>
      </c>
      <c r="P218" s="5">
        <v>59</v>
      </c>
      <c r="Q218" s="5">
        <v>181</v>
      </c>
      <c r="R218" s="5">
        <v>181</v>
      </c>
      <c r="S218" s="5">
        <v>11</v>
      </c>
      <c r="T218" s="5">
        <v>11</v>
      </c>
      <c r="U218" s="5">
        <v>136.5</v>
      </c>
      <c r="V218" s="5">
        <v>136.5</v>
      </c>
      <c r="W218" s="5">
        <v>0.15</v>
      </c>
      <c r="X218" s="5">
        <v>0.15</v>
      </c>
      <c r="Y218" s="5">
        <v>0.04</v>
      </c>
      <c r="Z218" s="5">
        <v>0.04</v>
      </c>
      <c r="AA218" s="5">
        <v>0.2</v>
      </c>
      <c r="AB218" s="5">
        <v>0.2</v>
      </c>
      <c r="AC218" s="5">
        <v>1.5</v>
      </c>
      <c r="AD218" s="5">
        <v>1.5</v>
      </c>
      <c r="AE218" s="5">
        <v>0.15</v>
      </c>
      <c r="AF218" s="5">
        <v>0.15</v>
      </c>
    </row>
    <row r="219" spans="1:32" ht="24" customHeight="1">
      <c r="A219" s="8"/>
      <c r="B219" s="48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20.25" customHeight="1">
      <c r="A220" s="6"/>
      <c r="B220" s="13" t="s">
        <v>39</v>
      </c>
      <c r="C220" s="14"/>
      <c r="D220" s="14"/>
      <c r="E220" s="14">
        <f aca="true" t="shared" si="29" ref="E220:AF220">E213+E214+E215+E216+E217+E218+E219</f>
        <v>17.6</v>
      </c>
      <c r="F220" s="14">
        <f t="shared" si="29"/>
        <v>22.150000000000002</v>
      </c>
      <c r="G220" s="14">
        <f t="shared" si="29"/>
        <v>46.9</v>
      </c>
      <c r="H220" s="14">
        <f t="shared" si="29"/>
        <v>57.5</v>
      </c>
      <c r="I220" s="14">
        <f t="shared" si="29"/>
        <v>24.87</v>
      </c>
      <c r="J220" s="14">
        <f t="shared" si="29"/>
        <v>28.16</v>
      </c>
      <c r="K220" s="14">
        <f t="shared" si="29"/>
        <v>19.4</v>
      </c>
      <c r="L220" s="14">
        <f t="shared" si="29"/>
        <v>33.5</v>
      </c>
      <c r="M220" s="14">
        <f t="shared" si="29"/>
        <v>87.47</v>
      </c>
      <c r="N220" s="14">
        <f t="shared" si="29"/>
        <v>97.63000000000001</v>
      </c>
      <c r="O220" s="14">
        <f t="shared" si="29"/>
        <v>541.47</v>
      </c>
      <c r="P220" s="15">
        <f t="shared" si="29"/>
        <v>671.96</v>
      </c>
      <c r="Q220" s="15">
        <f t="shared" si="29"/>
        <v>523.2</v>
      </c>
      <c r="R220" s="15">
        <f t="shared" si="29"/>
        <v>695.6</v>
      </c>
      <c r="S220" s="15">
        <f t="shared" si="29"/>
        <v>418.4</v>
      </c>
      <c r="T220" s="15">
        <f t="shared" si="29"/>
        <v>553.6</v>
      </c>
      <c r="U220" s="15">
        <f t="shared" si="29"/>
        <v>203.5</v>
      </c>
      <c r="V220" s="15">
        <f t="shared" si="29"/>
        <v>225.5</v>
      </c>
      <c r="W220" s="15">
        <f t="shared" si="29"/>
        <v>7.33</v>
      </c>
      <c r="X220" s="15">
        <f t="shared" si="29"/>
        <v>11.049999999999999</v>
      </c>
      <c r="Y220" s="15">
        <f t="shared" si="29"/>
        <v>1.4300000000000002</v>
      </c>
      <c r="Z220" s="15">
        <f t="shared" si="29"/>
        <v>1.6620000000000001</v>
      </c>
      <c r="AA220" s="15">
        <f t="shared" si="29"/>
        <v>2.87</v>
      </c>
      <c r="AB220" s="15">
        <f t="shared" si="29"/>
        <v>3</v>
      </c>
      <c r="AC220" s="15">
        <f t="shared" si="29"/>
        <v>10.3</v>
      </c>
      <c r="AD220" s="15">
        <f t="shared" si="29"/>
        <v>11.190000000000001</v>
      </c>
      <c r="AE220" s="15">
        <f t="shared" si="29"/>
        <v>11.049999999999999</v>
      </c>
      <c r="AF220" s="15">
        <f t="shared" si="29"/>
        <v>15.770000000000001</v>
      </c>
    </row>
    <row r="221" spans="1:32" ht="25.5" customHeight="1">
      <c r="A221" s="6"/>
      <c r="B221" s="13" t="s">
        <v>33</v>
      </c>
      <c r="C221" s="14"/>
      <c r="D221" s="14"/>
      <c r="E221" s="14">
        <f aca="true" t="shared" si="30" ref="E221:AF221">E211+E220</f>
        <v>30.96</v>
      </c>
      <c r="F221" s="14">
        <f t="shared" si="30"/>
        <v>39.31</v>
      </c>
      <c r="G221" s="14">
        <f t="shared" si="30"/>
        <v>52.113</v>
      </c>
      <c r="H221" s="14">
        <f t="shared" si="30"/>
        <v>64.4</v>
      </c>
      <c r="I221" s="14">
        <f t="shared" si="30"/>
        <v>35.61</v>
      </c>
      <c r="J221" s="14">
        <f t="shared" si="30"/>
        <v>41.61</v>
      </c>
      <c r="K221" s="14">
        <f t="shared" si="30"/>
        <v>22.919999999999998</v>
      </c>
      <c r="L221" s="14">
        <f t="shared" si="30"/>
        <v>37.82</v>
      </c>
      <c r="M221" s="14">
        <f t="shared" si="30"/>
        <v>212.35</v>
      </c>
      <c r="N221" s="14">
        <f t="shared" si="30"/>
        <v>245.84000000000003</v>
      </c>
      <c r="O221" s="14">
        <f t="shared" si="30"/>
        <v>1195.8400000000001</v>
      </c>
      <c r="P221" s="15">
        <f t="shared" si="30"/>
        <v>1462.6</v>
      </c>
      <c r="Q221" s="15">
        <f t="shared" si="30"/>
        <v>698.24</v>
      </c>
      <c r="R221" s="15">
        <f t="shared" si="30"/>
        <v>882.24</v>
      </c>
      <c r="S221" s="15">
        <f t="shared" si="30"/>
        <v>720.2</v>
      </c>
      <c r="T221" s="15">
        <f t="shared" si="30"/>
        <v>878.6000000000001</v>
      </c>
      <c r="U221" s="15">
        <f t="shared" si="30"/>
        <v>314.51</v>
      </c>
      <c r="V221" s="15">
        <f t="shared" si="30"/>
        <v>341.83</v>
      </c>
      <c r="W221" s="15">
        <f t="shared" si="30"/>
        <v>10.59</v>
      </c>
      <c r="X221" s="15">
        <f t="shared" si="30"/>
        <v>15.969999999999999</v>
      </c>
      <c r="Y221" s="15">
        <f t="shared" si="30"/>
        <v>1.6300000000000001</v>
      </c>
      <c r="Z221" s="15">
        <f t="shared" si="30"/>
        <v>1.9120000000000001</v>
      </c>
      <c r="AA221" s="15">
        <f t="shared" si="30"/>
        <v>3.044</v>
      </c>
      <c r="AB221" s="15">
        <f t="shared" si="30"/>
        <v>3.254</v>
      </c>
      <c r="AC221" s="15">
        <f t="shared" si="30"/>
        <v>31.3</v>
      </c>
      <c r="AD221" s="15">
        <f t="shared" si="30"/>
        <v>32.19</v>
      </c>
      <c r="AE221" s="15">
        <f t="shared" si="30"/>
        <v>81.65</v>
      </c>
      <c r="AF221" s="15">
        <f t="shared" si="30"/>
        <v>97.09</v>
      </c>
    </row>
    <row r="222" spans="1:32" ht="294" customHeight="1">
      <c r="A222" s="32"/>
      <c r="B222" s="47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8"/>
    </row>
    <row r="223" spans="1:32" ht="21" customHeight="1">
      <c r="A223" s="77" t="s">
        <v>56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</row>
    <row r="224" spans="1:32" ht="19.5" customHeight="1">
      <c r="A224" s="86" t="s">
        <v>0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</row>
    <row r="225" spans="1:32" ht="26.25" customHeight="1">
      <c r="A225" s="87" t="s">
        <v>1</v>
      </c>
      <c r="B225" s="87" t="s">
        <v>2</v>
      </c>
      <c r="C225" s="87" t="s">
        <v>3</v>
      </c>
      <c r="D225" s="87"/>
      <c r="E225" s="87" t="s">
        <v>4</v>
      </c>
      <c r="F225" s="87"/>
      <c r="G225" s="87"/>
      <c r="H225" s="87"/>
      <c r="I225" s="87"/>
      <c r="J225" s="87"/>
      <c r="K225" s="87"/>
      <c r="L225" s="87"/>
      <c r="M225" s="87"/>
      <c r="N225" s="87"/>
      <c r="O225" s="87" t="s">
        <v>57</v>
      </c>
      <c r="P225" s="87"/>
      <c r="Q225" s="87" t="s">
        <v>6</v>
      </c>
      <c r="R225" s="87"/>
      <c r="S225" s="87"/>
      <c r="T225" s="87"/>
      <c r="U225" s="87"/>
      <c r="V225" s="87"/>
      <c r="W225" s="87"/>
      <c r="X225" s="87"/>
      <c r="Y225" s="88" t="s">
        <v>7</v>
      </c>
      <c r="Z225" s="88"/>
      <c r="AA225" s="88"/>
      <c r="AB225" s="88"/>
      <c r="AC225" s="88"/>
      <c r="AD225" s="88"/>
      <c r="AE225" s="88"/>
      <c r="AF225" s="88"/>
    </row>
    <row r="226" spans="1:32" ht="19.5" customHeight="1">
      <c r="A226" s="87"/>
      <c r="B226" s="87"/>
      <c r="C226" s="87" t="s">
        <v>83</v>
      </c>
      <c r="D226" s="87" t="s">
        <v>84</v>
      </c>
      <c r="E226" s="89" t="s">
        <v>8</v>
      </c>
      <c r="F226" s="89"/>
      <c r="G226" s="89"/>
      <c r="H226" s="89"/>
      <c r="I226" s="88" t="s">
        <v>9</v>
      </c>
      <c r="J226" s="88"/>
      <c r="K226" s="88"/>
      <c r="L226" s="88"/>
      <c r="M226" s="87" t="s">
        <v>10</v>
      </c>
      <c r="N226" s="87"/>
      <c r="O226" s="87"/>
      <c r="P226" s="87"/>
      <c r="Q226" s="88" t="s">
        <v>11</v>
      </c>
      <c r="R226" s="88"/>
      <c r="S226" s="88" t="s">
        <v>12</v>
      </c>
      <c r="T226" s="88"/>
      <c r="U226" s="88" t="s">
        <v>13</v>
      </c>
      <c r="V226" s="88"/>
      <c r="W226" s="88" t="s">
        <v>14</v>
      </c>
      <c r="X226" s="88"/>
      <c r="Y226" s="88" t="s">
        <v>15</v>
      </c>
      <c r="Z226" s="88"/>
      <c r="AA226" s="88" t="s">
        <v>16</v>
      </c>
      <c r="AB226" s="88"/>
      <c r="AC226" s="88" t="s">
        <v>17</v>
      </c>
      <c r="AD226" s="88"/>
      <c r="AE226" s="88" t="s">
        <v>18</v>
      </c>
      <c r="AF226" s="88"/>
    </row>
    <row r="227" spans="1:32" ht="16.5" customHeight="1">
      <c r="A227" s="87"/>
      <c r="B227" s="87"/>
      <c r="C227" s="87"/>
      <c r="D227" s="87"/>
      <c r="E227" s="88" t="s">
        <v>19</v>
      </c>
      <c r="F227" s="88"/>
      <c r="G227" s="87" t="s">
        <v>20</v>
      </c>
      <c r="H227" s="87"/>
      <c r="I227" s="88" t="s">
        <v>19</v>
      </c>
      <c r="J227" s="88"/>
      <c r="K227" s="87" t="s">
        <v>21</v>
      </c>
      <c r="L227" s="87"/>
      <c r="M227" s="87"/>
      <c r="N227" s="87"/>
      <c r="O227" s="87"/>
      <c r="P227" s="87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</row>
    <row r="228" spans="1:32" ht="41.25" customHeight="1">
      <c r="A228" s="87"/>
      <c r="B228" s="87"/>
      <c r="C228" s="87"/>
      <c r="D228" s="87"/>
      <c r="E228" s="49" t="s">
        <v>81</v>
      </c>
      <c r="F228" s="49" t="s">
        <v>82</v>
      </c>
      <c r="G228" s="49" t="s">
        <v>22</v>
      </c>
      <c r="H228" s="49" t="s">
        <v>23</v>
      </c>
      <c r="I228" s="49" t="s">
        <v>81</v>
      </c>
      <c r="J228" s="49" t="s">
        <v>82</v>
      </c>
      <c r="K228" s="49" t="s">
        <v>22</v>
      </c>
      <c r="L228" s="49" t="s">
        <v>23</v>
      </c>
      <c r="M228" s="49" t="s">
        <v>81</v>
      </c>
      <c r="N228" s="49" t="s">
        <v>82</v>
      </c>
      <c r="O228" s="49" t="s">
        <v>81</v>
      </c>
      <c r="P228" s="49" t="s">
        <v>82</v>
      </c>
      <c r="Q228" s="49" t="s">
        <v>81</v>
      </c>
      <c r="R228" s="49" t="s">
        <v>82</v>
      </c>
      <c r="S228" s="49" t="s">
        <v>81</v>
      </c>
      <c r="T228" s="49" t="s">
        <v>82</v>
      </c>
      <c r="U228" s="49" t="s">
        <v>81</v>
      </c>
      <c r="V228" s="49" t="s">
        <v>82</v>
      </c>
      <c r="W228" s="49" t="s">
        <v>81</v>
      </c>
      <c r="X228" s="49" t="s">
        <v>82</v>
      </c>
      <c r="Y228" s="49" t="s">
        <v>81</v>
      </c>
      <c r="Z228" s="49" t="s">
        <v>82</v>
      </c>
      <c r="AA228" s="49" t="s">
        <v>81</v>
      </c>
      <c r="AB228" s="49" t="s">
        <v>82</v>
      </c>
      <c r="AC228" s="49" t="s">
        <v>81</v>
      </c>
      <c r="AD228" s="49" t="s">
        <v>82</v>
      </c>
      <c r="AE228" s="49" t="s">
        <v>81</v>
      </c>
      <c r="AF228" s="49" t="s">
        <v>82</v>
      </c>
    </row>
    <row r="229" spans="1:32" ht="12.75" customHeight="1" hidden="1">
      <c r="A229" s="20"/>
      <c r="B229" s="7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 spans="1:32" ht="55.5" customHeight="1">
      <c r="A230" s="6">
        <v>70</v>
      </c>
      <c r="B230" s="9" t="s">
        <v>77</v>
      </c>
      <c r="C230" s="3">
        <v>66</v>
      </c>
      <c r="D230" s="3">
        <v>66</v>
      </c>
      <c r="E230" s="3">
        <v>0.66</v>
      </c>
      <c r="F230" s="6">
        <v>0.66</v>
      </c>
      <c r="G230" s="6">
        <v>0</v>
      </c>
      <c r="H230" s="6">
        <v>0</v>
      </c>
      <c r="I230" s="6">
        <v>0.12</v>
      </c>
      <c r="J230" s="6">
        <v>0.12</v>
      </c>
      <c r="K230" s="6">
        <v>0</v>
      </c>
      <c r="L230" s="6">
        <v>0</v>
      </c>
      <c r="M230" s="6">
        <v>2.28</v>
      </c>
      <c r="N230" s="6">
        <v>2.28</v>
      </c>
      <c r="O230" s="6">
        <v>13.2</v>
      </c>
      <c r="P230" s="5">
        <v>13.2</v>
      </c>
      <c r="Q230" s="5">
        <v>8.4</v>
      </c>
      <c r="R230" s="5">
        <v>8.4</v>
      </c>
      <c r="S230" s="5">
        <v>0.54</v>
      </c>
      <c r="T230" s="5">
        <v>0.54</v>
      </c>
      <c r="U230" s="5">
        <v>12</v>
      </c>
      <c r="V230" s="5">
        <v>12</v>
      </c>
      <c r="W230" s="5">
        <v>1.2</v>
      </c>
      <c r="X230" s="5">
        <v>1.2</v>
      </c>
      <c r="Y230" s="10">
        <v>0.43</v>
      </c>
      <c r="Z230" s="10">
        <v>0.43</v>
      </c>
      <c r="AA230" s="11">
        <v>0.03</v>
      </c>
      <c r="AB230" s="10">
        <v>0.03</v>
      </c>
      <c r="AC230" s="12">
        <v>0</v>
      </c>
      <c r="AD230" s="12">
        <v>0</v>
      </c>
      <c r="AE230" s="5">
        <v>1.6</v>
      </c>
      <c r="AF230" s="5">
        <v>1.6</v>
      </c>
    </row>
    <row r="231" spans="1:32" s="55" customFormat="1" ht="56.25" customHeight="1">
      <c r="A231" s="3">
        <v>259</v>
      </c>
      <c r="B231" s="7" t="s">
        <v>132</v>
      </c>
      <c r="C231" s="6" t="s">
        <v>67</v>
      </c>
      <c r="D231" s="6" t="s">
        <v>68</v>
      </c>
      <c r="E231" s="6">
        <v>17.21</v>
      </c>
      <c r="F231" s="6">
        <v>27.53</v>
      </c>
      <c r="G231" s="6">
        <v>12.52</v>
      </c>
      <c r="H231" s="6">
        <v>15.34</v>
      </c>
      <c r="I231" s="6">
        <v>4.67</v>
      </c>
      <c r="J231" s="6">
        <v>7.47</v>
      </c>
      <c r="K231" s="6">
        <v>11.2</v>
      </c>
      <c r="L231" s="6">
        <v>12.6</v>
      </c>
      <c r="M231" s="6">
        <v>13.72</v>
      </c>
      <c r="N231" s="6">
        <v>21.95</v>
      </c>
      <c r="O231" s="6">
        <v>165.63</v>
      </c>
      <c r="P231" s="5">
        <v>265</v>
      </c>
      <c r="Q231" s="5">
        <v>38</v>
      </c>
      <c r="R231" s="5">
        <v>42</v>
      </c>
      <c r="S231" s="5">
        <v>68</v>
      </c>
      <c r="T231" s="5">
        <v>73</v>
      </c>
      <c r="U231" s="5">
        <v>27</v>
      </c>
      <c r="V231" s="5">
        <v>32</v>
      </c>
      <c r="W231" s="5">
        <v>2</v>
      </c>
      <c r="X231" s="5">
        <v>2.5</v>
      </c>
      <c r="Y231" s="5">
        <v>0.12</v>
      </c>
      <c r="Z231" s="5">
        <v>0.26</v>
      </c>
      <c r="AA231" s="5">
        <v>0.12</v>
      </c>
      <c r="AB231" s="5">
        <v>0.2</v>
      </c>
      <c r="AC231" s="5">
        <v>20</v>
      </c>
      <c r="AD231" s="5">
        <v>25</v>
      </c>
      <c r="AE231" s="5">
        <v>2.2</v>
      </c>
      <c r="AF231" s="5">
        <v>2.6</v>
      </c>
    </row>
    <row r="232" spans="1:32" s="55" customFormat="1" ht="56.25" customHeight="1">
      <c r="A232" s="6" t="s">
        <v>125</v>
      </c>
      <c r="B232" s="7" t="s">
        <v>122</v>
      </c>
      <c r="C232" s="6">
        <v>40</v>
      </c>
      <c r="D232" s="6">
        <v>60</v>
      </c>
      <c r="E232" s="6">
        <v>2.6</v>
      </c>
      <c r="F232" s="6">
        <v>3.96</v>
      </c>
      <c r="G232" s="6"/>
      <c r="H232" s="6"/>
      <c r="I232" s="6">
        <v>0.48</v>
      </c>
      <c r="J232" s="6">
        <v>0.72</v>
      </c>
      <c r="K232" s="6"/>
      <c r="L232" s="6"/>
      <c r="M232" s="6">
        <v>1.05</v>
      </c>
      <c r="N232" s="6">
        <v>1.38</v>
      </c>
      <c r="O232" s="6">
        <v>72.4</v>
      </c>
      <c r="P232" s="5">
        <v>108.6</v>
      </c>
      <c r="Q232" s="5">
        <v>14</v>
      </c>
      <c r="R232" s="5">
        <v>21</v>
      </c>
      <c r="S232" s="5">
        <v>10</v>
      </c>
      <c r="T232" s="5">
        <v>12</v>
      </c>
      <c r="U232" s="5">
        <v>0.31</v>
      </c>
      <c r="V232" s="5">
        <v>0.63</v>
      </c>
      <c r="W232" s="5">
        <v>0.08</v>
      </c>
      <c r="X232" s="5">
        <v>1.12</v>
      </c>
      <c r="Y232" s="5">
        <v>0.02</v>
      </c>
      <c r="Z232" s="5">
        <v>0.04</v>
      </c>
      <c r="AA232" s="5">
        <v>0.07</v>
      </c>
      <c r="AB232" s="5">
        <v>0.1</v>
      </c>
      <c r="AC232" s="5">
        <v>0</v>
      </c>
      <c r="AD232" s="5">
        <v>0</v>
      </c>
      <c r="AE232" s="5">
        <v>67.2</v>
      </c>
      <c r="AF232" s="5">
        <v>75.4</v>
      </c>
    </row>
    <row r="233" spans="1:32" ht="38.25" customHeight="1">
      <c r="A233" s="8" t="s">
        <v>124</v>
      </c>
      <c r="B233" s="7" t="s">
        <v>123</v>
      </c>
      <c r="C233" s="6">
        <v>40</v>
      </c>
      <c r="D233" s="6">
        <v>50</v>
      </c>
      <c r="E233" s="6">
        <v>2.24</v>
      </c>
      <c r="F233" s="6">
        <v>3.07</v>
      </c>
      <c r="G233" s="6"/>
      <c r="H233" s="6"/>
      <c r="I233" s="6">
        <v>0.8</v>
      </c>
      <c r="J233" s="6">
        <v>1.07</v>
      </c>
      <c r="K233" s="6"/>
      <c r="L233" s="6"/>
      <c r="M233" s="6">
        <v>16.7</v>
      </c>
      <c r="N233" s="6">
        <v>20.9</v>
      </c>
      <c r="O233" s="6">
        <v>85.7</v>
      </c>
      <c r="P233" s="5">
        <v>107.2</v>
      </c>
      <c r="Q233" s="5">
        <v>9.2</v>
      </c>
      <c r="R233" s="5">
        <v>13.8</v>
      </c>
      <c r="S233" s="5">
        <v>42.4</v>
      </c>
      <c r="T233" s="5">
        <v>63.6</v>
      </c>
      <c r="U233" s="5">
        <v>10</v>
      </c>
      <c r="V233" s="5">
        <v>15</v>
      </c>
      <c r="W233" s="5">
        <v>1.24</v>
      </c>
      <c r="X233" s="5">
        <v>1.86</v>
      </c>
      <c r="Y233" s="5">
        <v>0.04</v>
      </c>
      <c r="Z233" s="5">
        <v>0.07</v>
      </c>
      <c r="AA233" s="5" t="s">
        <v>59</v>
      </c>
      <c r="AB233" s="5">
        <v>0.05</v>
      </c>
      <c r="AC233" s="5">
        <v>0</v>
      </c>
      <c r="AD233" s="5">
        <v>0</v>
      </c>
      <c r="AE233" s="5">
        <v>1.2</v>
      </c>
      <c r="AF233" s="5">
        <v>1.82</v>
      </c>
    </row>
    <row r="234" spans="1:32" ht="38.25" customHeight="1">
      <c r="A234" s="28"/>
      <c r="B234" s="39" t="s">
        <v>121</v>
      </c>
      <c r="C234" s="28">
        <v>30</v>
      </c>
      <c r="D234" s="28">
        <v>30</v>
      </c>
      <c r="E234" s="28">
        <v>1.35</v>
      </c>
      <c r="F234" s="28">
        <v>1.35</v>
      </c>
      <c r="G234" s="28">
        <v>0.2</v>
      </c>
      <c r="H234" s="28">
        <v>0.4</v>
      </c>
      <c r="I234" s="28">
        <v>5.4</v>
      </c>
      <c r="J234" s="28">
        <v>5.4</v>
      </c>
      <c r="K234" s="28">
        <v>0</v>
      </c>
      <c r="L234" s="28">
        <v>0</v>
      </c>
      <c r="M234" s="28">
        <v>18.9</v>
      </c>
      <c r="N234" s="28">
        <v>18.9</v>
      </c>
      <c r="O234" s="28">
        <v>129</v>
      </c>
      <c r="P234" s="40">
        <v>129</v>
      </c>
      <c r="Q234" s="40">
        <v>10</v>
      </c>
      <c r="R234" s="40">
        <v>20</v>
      </c>
      <c r="S234" s="40">
        <v>8</v>
      </c>
      <c r="T234" s="40">
        <v>16</v>
      </c>
      <c r="U234" s="40">
        <v>6</v>
      </c>
      <c r="V234" s="2">
        <v>12</v>
      </c>
      <c r="W234" s="40">
        <v>0.5</v>
      </c>
      <c r="X234" s="41">
        <v>1</v>
      </c>
      <c r="Y234" s="42">
        <v>0.02</v>
      </c>
      <c r="Z234" s="42">
        <v>0.04</v>
      </c>
      <c r="AA234" s="43">
        <v>0.04</v>
      </c>
      <c r="AB234" s="42">
        <v>0.08</v>
      </c>
      <c r="AC234" s="41">
        <v>3</v>
      </c>
      <c r="AD234" s="41">
        <v>6</v>
      </c>
      <c r="AE234" s="41">
        <v>0.4</v>
      </c>
      <c r="AF234" s="41">
        <v>0.8</v>
      </c>
    </row>
    <row r="235" spans="1:32" ht="36" customHeight="1">
      <c r="A235" s="57">
        <v>349</v>
      </c>
      <c r="B235" s="39" t="s">
        <v>92</v>
      </c>
      <c r="C235" s="20">
        <v>200</v>
      </c>
      <c r="D235" s="20">
        <v>200</v>
      </c>
      <c r="E235" s="20">
        <v>10</v>
      </c>
      <c r="F235" s="20">
        <v>10</v>
      </c>
      <c r="G235" s="20">
        <v>0</v>
      </c>
      <c r="H235" s="20">
        <v>0</v>
      </c>
      <c r="I235" s="20">
        <v>0.06</v>
      </c>
      <c r="J235" s="20">
        <v>0.06</v>
      </c>
      <c r="K235" s="20">
        <v>0</v>
      </c>
      <c r="L235" s="20">
        <v>0</v>
      </c>
      <c r="M235" s="20">
        <v>35.2</v>
      </c>
      <c r="N235" s="20">
        <v>35.2</v>
      </c>
      <c r="O235" s="20">
        <v>110</v>
      </c>
      <c r="P235" s="20">
        <v>110</v>
      </c>
      <c r="Q235" s="20">
        <v>11</v>
      </c>
      <c r="R235" s="20">
        <v>11</v>
      </c>
      <c r="S235" s="20">
        <v>11.5</v>
      </c>
      <c r="T235" s="20">
        <v>11.5</v>
      </c>
      <c r="U235" s="20">
        <v>9</v>
      </c>
      <c r="V235" s="20">
        <v>9</v>
      </c>
      <c r="W235" s="20">
        <v>1.4</v>
      </c>
      <c r="X235" s="20">
        <v>1.4</v>
      </c>
      <c r="Y235" s="20">
        <v>0.003</v>
      </c>
      <c r="Z235" s="20">
        <v>0.003</v>
      </c>
      <c r="AA235" s="20">
        <v>0.006</v>
      </c>
      <c r="AB235" s="20">
        <v>0.006</v>
      </c>
      <c r="AC235" s="20">
        <v>15</v>
      </c>
      <c r="AD235" s="20">
        <v>15</v>
      </c>
      <c r="AE235" s="20">
        <v>1.2</v>
      </c>
      <c r="AF235" s="20">
        <v>1.2</v>
      </c>
    </row>
    <row r="236" spans="1:32" ht="28.5" customHeight="1">
      <c r="A236" s="56"/>
      <c r="B236" s="53" t="s">
        <v>25</v>
      </c>
      <c r="C236" s="20"/>
      <c r="D236" s="20"/>
      <c r="E236" s="58">
        <f aca="true" t="shared" si="31" ref="E236:AF236">SUM(E229:E235)</f>
        <v>34.06</v>
      </c>
      <c r="F236" s="58">
        <f t="shared" si="31"/>
        <v>46.57</v>
      </c>
      <c r="G236" s="58">
        <f t="shared" si="31"/>
        <v>12.719999999999999</v>
      </c>
      <c r="H236" s="58">
        <f t="shared" si="31"/>
        <v>15.74</v>
      </c>
      <c r="I236" s="58">
        <f t="shared" si="31"/>
        <v>11.53</v>
      </c>
      <c r="J236" s="58">
        <f t="shared" si="31"/>
        <v>14.840000000000002</v>
      </c>
      <c r="K236" s="58">
        <f t="shared" si="31"/>
        <v>11.2</v>
      </c>
      <c r="L236" s="58">
        <f t="shared" si="31"/>
        <v>12.6</v>
      </c>
      <c r="M236" s="58">
        <f t="shared" si="31"/>
        <v>87.85</v>
      </c>
      <c r="N236" s="58">
        <f t="shared" si="31"/>
        <v>100.61</v>
      </c>
      <c r="O236" s="58">
        <f t="shared" si="31"/>
        <v>575.9300000000001</v>
      </c>
      <c r="P236" s="58">
        <f t="shared" si="31"/>
        <v>733</v>
      </c>
      <c r="Q236" s="58">
        <f t="shared" si="31"/>
        <v>90.6</v>
      </c>
      <c r="R236" s="58">
        <f t="shared" si="31"/>
        <v>116.2</v>
      </c>
      <c r="S236" s="58">
        <f t="shared" si="31"/>
        <v>140.44</v>
      </c>
      <c r="T236" s="58">
        <f t="shared" si="31"/>
        <v>176.64000000000001</v>
      </c>
      <c r="U236" s="58">
        <f t="shared" si="31"/>
        <v>64.31</v>
      </c>
      <c r="V236" s="58">
        <f t="shared" si="31"/>
        <v>80.63</v>
      </c>
      <c r="W236" s="58">
        <f t="shared" si="31"/>
        <v>6.42</v>
      </c>
      <c r="X236" s="58">
        <f t="shared" si="31"/>
        <v>9.08</v>
      </c>
      <c r="Y236" s="58">
        <f t="shared" si="31"/>
        <v>0.6330000000000001</v>
      </c>
      <c r="Z236" s="58">
        <f t="shared" si="31"/>
        <v>0.8430000000000001</v>
      </c>
      <c r="AA236" s="58">
        <f t="shared" si="31"/>
        <v>0.266</v>
      </c>
      <c r="AB236" s="58">
        <f t="shared" si="31"/>
        <v>0.466</v>
      </c>
      <c r="AC236" s="58">
        <f t="shared" si="31"/>
        <v>38</v>
      </c>
      <c r="AD236" s="58">
        <f t="shared" si="31"/>
        <v>46</v>
      </c>
      <c r="AE236" s="58">
        <f t="shared" si="31"/>
        <v>73.80000000000001</v>
      </c>
      <c r="AF236" s="58">
        <f t="shared" si="31"/>
        <v>83.42</v>
      </c>
    </row>
    <row r="237" spans="1:32" s="45" customFormat="1" ht="27" customHeight="1">
      <c r="A237" s="86" t="s">
        <v>26</v>
      </c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</row>
    <row r="238" spans="1:32" ht="48" customHeight="1">
      <c r="A238" s="49">
        <v>31</v>
      </c>
      <c r="B238" s="7" t="s">
        <v>131</v>
      </c>
      <c r="C238" s="54">
        <v>200</v>
      </c>
      <c r="D238" s="20">
        <v>250</v>
      </c>
      <c r="E238" s="20">
        <v>1.45</v>
      </c>
      <c r="F238" s="20">
        <v>1.81</v>
      </c>
      <c r="G238" s="20">
        <v>0.3</v>
      </c>
      <c r="H238" s="20">
        <v>0.6</v>
      </c>
      <c r="I238" s="20">
        <v>3.93</v>
      </c>
      <c r="J238" s="20">
        <v>4.91</v>
      </c>
      <c r="K238" s="20">
        <v>0.4</v>
      </c>
      <c r="L238" s="20">
        <v>0.7</v>
      </c>
      <c r="M238" s="20">
        <v>10.2</v>
      </c>
      <c r="N238" s="20">
        <v>12.25</v>
      </c>
      <c r="O238" s="20">
        <v>82</v>
      </c>
      <c r="P238" s="20">
        <v>102.5</v>
      </c>
      <c r="Q238" s="20">
        <v>153.5</v>
      </c>
      <c r="R238" s="20">
        <v>153.5</v>
      </c>
      <c r="S238" s="20">
        <v>102.2</v>
      </c>
      <c r="T238" s="20">
        <v>102.2</v>
      </c>
      <c r="U238" s="20">
        <v>11.8</v>
      </c>
      <c r="V238" s="20">
        <v>11.8</v>
      </c>
      <c r="W238" s="20">
        <v>1.6</v>
      </c>
      <c r="X238" s="20">
        <v>1.6</v>
      </c>
      <c r="Y238" s="20">
        <v>0.1</v>
      </c>
      <c r="Z238" s="20">
        <v>0.1</v>
      </c>
      <c r="AA238" s="20">
        <v>0.16</v>
      </c>
      <c r="AB238" s="20">
        <v>0.16</v>
      </c>
      <c r="AC238" s="20">
        <v>1</v>
      </c>
      <c r="AD238" s="20">
        <v>1</v>
      </c>
      <c r="AE238" s="20">
        <v>0.68</v>
      </c>
      <c r="AF238" s="20">
        <v>0.68</v>
      </c>
    </row>
    <row r="239" spans="1:32" ht="36.75" customHeight="1">
      <c r="A239" s="49">
        <v>19</v>
      </c>
      <c r="B239" s="7" t="s">
        <v>104</v>
      </c>
      <c r="C239" s="20" t="s">
        <v>78</v>
      </c>
      <c r="D239" s="20" t="s">
        <v>79</v>
      </c>
      <c r="E239" s="59">
        <v>6.81</v>
      </c>
      <c r="F239" s="59">
        <v>9.08</v>
      </c>
      <c r="G239" s="59">
        <v>3.82</v>
      </c>
      <c r="H239" s="59">
        <v>3.72</v>
      </c>
      <c r="I239" s="59">
        <v>12.36</v>
      </c>
      <c r="J239" s="59">
        <v>14.56</v>
      </c>
      <c r="K239" s="59">
        <v>0.4</v>
      </c>
      <c r="L239" s="59">
        <v>0.4</v>
      </c>
      <c r="M239" s="59">
        <v>17.1</v>
      </c>
      <c r="N239" s="59">
        <v>20.3</v>
      </c>
      <c r="O239" s="59">
        <v>272.01</v>
      </c>
      <c r="P239" s="59">
        <v>296.5</v>
      </c>
      <c r="Q239" s="59">
        <v>28.5</v>
      </c>
      <c r="R239" s="59">
        <v>35.59</v>
      </c>
      <c r="S239" s="59">
        <v>135.2</v>
      </c>
      <c r="T239" s="59">
        <v>155.3</v>
      </c>
      <c r="U239" s="59">
        <v>14.4</v>
      </c>
      <c r="V239" s="59">
        <v>14.4</v>
      </c>
      <c r="W239" s="59">
        <v>1.5</v>
      </c>
      <c r="X239" s="59">
        <v>1.9</v>
      </c>
      <c r="Y239" s="59">
        <v>0.06</v>
      </c>
      <c r="Z239" s="59">
        <v>0.07</v>
      </c>
      <c r="AA239" s="59">
        <v>0.01</v>
      </c>
      <c r="AB239" s="59">
        <v>0.02</v>
      </c>
      <c r="AC239" s="59">
        <v>1.5</v>
      </c>
      <c r="AD239" s="59">
        <v>1.67</v>
      </c>
      <c r="AE239" s="59">
        <v>1.6</v>
      </c>
      <c r="AF239" s="59">
        <v>1.93</v>
      </c>
    </row>
    <row r="240" spans="1:32" ht="57" customHeight="1">
      <c r="A240" s="6">
        <v>8</v>
      </c>
      <c r="B240" s="16" t="s">
        <v>28</v>
      </c>
      <c r="C240" s="6">
        <v>200</v>
      </c>
      <c r="D240" s="6">
        <v>200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20.2</v>
      </c>
      <c r="N240" s="6">
        <v>20.2</v>
      </c>
      <c r="O240" s="6">
        <v>92</v>
      </c>
      <c r="P240" s="5">
        <v>92</v>
      </c>
      <c r="Q240" s="5">
        <v>14</v>
      </c>
      <c r="R240" s="5">
        <v>14</v>
      </c>
      <c r="S240" s="5">
        <v>14</v>
      </c>
      <c r="T240" s="5">
        <v>14</v>
      </c>
      <c r="U240" s="5">
        <v>8</v>
      </c>
      <c r="V240" s="5">
        <v>8</v>
      </c>
      <c r="W240" s="5">
        <v>2.8</v>
      </c>
      <c r="X240" s="5">
        <v>2.8</v>
      </c>
      <c r="Y240" s="5">
        <v>0.022</v>
      </c>
      <c r="Z240" s="5">
        <v>0.022</v>
      </c>
      <c r="AA240" s="5">
        <v>0.022</v>
      </c>
      <c r="AB240" s="5">
        <v>0.022</v>
      </c>
      <c r="AC240" s="5">
        <v>4</v>
      </c>
      <c r="AD240" s="5">
        <v>4</v>
      </c>
      <c r="AE240" s="5">
        <v>0.2</v>
      </c>
      <c r="AF240" s="5">
        <v>0.2</v>
      </c>
    </row>
    <row r="241" spans="1:32" ht="36" customHeight="1">
      <c r="A241" s="8" t="s">
        <v>124</v>
      </c>
      <c r="B241" s="7" t="s">
        <v>123</v>
      </c>
      <c r="C241" s="6">
        <v>40</v>
      </c>
      <c r="D241" s="6">
        <v>50</v>
      </c>
      <c r="E241" s="6">
        <v>2.24</v>
      </c>
      <c r="F241" s="6">
        <v>3.07</v>
      </c>
      <c r="G241" s="6"/>
      <c r="H241" s="6"/>
      <c r="I241" s="6">
        <v>0.8</v>
      </c>
      <c r="J241" s="6">
        <v>1.07</v>
      </c>
      <c r="K241" s="6"/>
      <c r="L241" s="6"/>
      <c r="M241" s="6">
        <v>16.7</v>
      </c>
      <c r="N241" s="6">
        <v>20.9</v>
      </c>
      <c r="O241" s="6">
        <v>85.7</v>
      </c>
      <c r="P241" s="5">
        <v>107.2</v>
      </c>
      <c r="Q241" s="5">
        <v>9.2</v>
      </c>
      <c r="R241" s="5">
        <v>13.8</v>
      </c>
      <c r="S241" s="5">
        <v>42.4</v>
      </c>
      <c r="T241" s="5">
        <v>63.6</v>
      </c>
      <c r="U241" s="5">
        <v>10</v>
      </c>
      <c r="V241" s="5">
        <v>15</v>
      </c>
      <c r="W241" s="5">
        <v>1.24</v>
      </c>
      <c r="X241" s="5">
        <v>1.86</v>
      </c>
      <c r="Y241" s="5">
        <v>0.04</v>
      </c>
      <c r="Z241" s="5">
        <v>0.07</v>
      </c>
      <c r="AA241" s="5">
        <v>0.04</v>
      </c>
      <c r="AB241" s="5">
        <v>0.05</v>
      </c>
      <c r="AC241" s="5">
        <v>0</v>
      </c>
      <c r="AD241" s="5">
        <v>0</v>
      </c>
      <c r="AE241" s="5">
        <v>1.2</v>
      </c>
      <c r="AF241" s="5">
        <v>1.82</v>
      </c>
    </row>
    <row r="242" spans="1:32" ht="18.75" customHeight="1">
      <c r="A242" s="6">
        <v>338</v>
      </c>
      <c r="B242" s="7" t="s">
        <v>70</v>
      </c>
      <c r="C242" s="6">
        <v>150</v>
      </c>
      <c r="D242" s="6">
        <v>150</v>
      </c>
      <c r="E242" s="6">
        <v>2.26</v>
      </c>
      <c r="F242" s="6">
        <v>2.26</v>
      </c>
      <c r="G242" s="6"/>
      <c r="H242" s="6"/>
      <c r="I242" s="6">
        <v>0.76</v>
      </c>
      <c r="J242" s="6">
        <v>0.76</v>
      </c>
      <c r="K242" s="6"/>
      <c r="L242" s="6">
        <v>0.3</v>
      </c>
      <c r="M242" s="6">
        <v>28.5</v>
      </c>
      <c r="N242" s="6">
        <v>28.5</v>
      </c>
      <c r="O242" s="6">
        <v>141.76</v>
      </c>
      <c r="P242" s="5">
        <v>141.76</v>
      </c>
      <c r="Q242" s="5">
        <v>51</v>
      </c>
      <c r="R242" s="5">
        <v>51</v>
      </c>
      <c r="S242" s="5">
        <v>35</v>
      </c>
      <c r="T242" s="5">
        <v>35</v>
      </c>
      <c r="U242" s="5">
        <v>20</v>
      </c>
      <c r="V242" s="5">
        <v>20</v>
      </c>
      <c r="W242" s="5">
        <v>0.5</v>
      </c>
      <c r="X242" s="5">
        <v>0.5</v>
      </c>
      <c r="Y242" s="5">
        <v>0.06</v>
      </c>
      <c r="Z242" s="5">
        <v>0.06</v>
      </c>
      <c r="AA242" s="5">
        <v>0.02</v>
      </c>
      <c r="AB242" s="5">
        <v>0.02</v>
      </c>
      <c r="AC242" s="5">
        <v>90</v>
      </c>
      <c r="AD242" s="5">
        <v>90</v>
      </c>
      <c r="AE242" s="5">
        <v>0.3</v>
      </c>
      <c r="AF242" s="5">
        <v>0.3</v>
      </c>
    </row>
    <row r="243" spans="1:32" ht="17.25" customHeight="1">
      <c r="A243" s="20"/>
      <c r="B243" s="53" t="s">
        <v>39</v>
      </c>
      <c r="C243" s="20"/>
      <c r="D243" s="20"/>
      <c r="E243" s="58">
        <f aca="true" t="shared" si="32" ref="E243:AF243">E238+E239+E240+E241+E242</f>
        <v>12.76</v>
      </c>
      <c r="F243" s="58">
        <f t="shared" si="32"/>
        <v>16.22</v>
      </c>
      <c r="G243" s="58">
        <f t="shared" si="32"/>
        <v>4.12</v>
      </c>
      <c r="H243" s="58">
        <f t="shared" si="32"/>
        <v>4.32</v>
      </c>
      <c r="I243" s="58">
        <f t="shared" si="32"/>
        <v>17.85</v>
      </c>
      <c r="J243" s="58">
        <f t="shared" si="32"/>
        <v>21.3</v>
      </c>
      <c r="K243" s="58">
        <f t="shared" si="32"/>
        <v>0.8</v>
      </c>
      <c r="L243" s="58">
        <f t="shared" si="32"/>
        <v>1.4000000000000001</v>
      </c>
      <c r="M243" s="58">
        <f t="shared" si="32"/>
        <v>92.7</v>
      </c>
      <c r="N243" s="58">
        <f t="shared" si="32"/>
        <v>102.15</v>
      </c>
      <c r="O243" s="58">
        <f t="shared" si="32"/>
        <v>673.47</v>
      </c>
      <c r="P243" s="58">
        <f t="shared" si="32"/>
        <v>739.96</v>
      </c>
      <c r="Q243" s="58">
        <f t="shared" si="32"/>
        <v>256.2</v>
      </c>
      <c r="R243" s="58">
        <f t="shared" si="32"/>
        <v>267.89</v>
      </c>
      <c r="S243" s="58">
        <f t="shared" si="32"/>
        <v>328.79999999999995</v>
      </c>
      <c r="T243" s="58">
        <f t="shared" si="32"/>
        <v>370.1</v>
      </c>
      <c r="U243" s="58">
        <f t="shared" si="32"/>
        <v>64.2</v>
      </c>
      <c r="V243" s="58">
        <f t="shared" si="32"/>
        <v>69.2</v>
      </c>
      <c r="W243" s="58">
        <f t="shared" si="32"/>
        <v>7.640000000000001</v>
      </c>
      <c r="X243" s="58">
        <f t="shared" si="32"/>
        <v>8.66</v>
      </c>
      <c r="Y243" s="58">
        <f t="shared" si="32"/>
        <v>0.28200000000000003</v>
      </c>
      <c r="Z243" s="58">
        <f t="shared" si="32"/>
        <v>0.322</v>
      </c>
      <c r="AA243" s="58">
        <f t="shared" si="32"/>
        <v>0.252</v>
      </c>
      <c r="AB243" s="58">
        <f t="shared" si="32"/>
        <v>0.272</v>
      </c>
      <c r="AC243" s="58">
        <f t="shared" si="32"/>
        <v>96.5</v>
      </c>
      <c r="AD243" s="58">
        <f t="shared" si="32"/>
        <v>96.67</v>
      </c>
      <c r="AE243" s="58">
        <f t="shared" si="32"/>
        <v>3.9800000000000004</v>
      </c>
      <c r="AF243" s="58">
        <f t="shared" si="32"/>
        <v>4.93</v>
      </c>
    </row>
    <row r="244" spans="1:32" ht="39" customHeight="1">
      <c r="A244" s="20"/>
      <c r="B244" s="53" t="s">
        <v>33</v>
      </c>
      <c r="C244" s="20"/>
      <c r="D244" s="20"/>
      <c r="E244" s="58">
        <f aca="true" t="shared" si="33" ref="E244:AF244">E236+E243</f>
        <v>46.82</v>
      </c>
      <c r="F244" s="58">
        <f t="shared" si="33"/>
        <v>62.79</v>
      </c>
      <c r="G244" s="58">
        <f t="shared" si="33"/>
        <v>16.84</v>
      </c>
      <c r="H244" s="58">
        <f t="shared" si="33"/>
        <v>20.060000000000002</v>
      </c>
      <c r="I244" s="58">
        <f t="shared" si="33"/>
        <v>29.380000000000003</v>
      </c>
      <c r="J244" s="58">
        <f t="shared" si="33"/>
        <v>36.14</v>
      </c>
      <c r="K244" s="58">
        <f t="shared" si="33"/>
        <v>12</v>
      </c>
      <c r="L244" s="58">
        <f t="shared" si="33"/>
        <v>14</v>
      </c>
      <c r="M244" s="58">
        <f t="shared" si="33"/>
        <v>180.55</v>
      </c>
      <c r="N244" s="58">
        <f t="shared" si="33"/>
        <v>202.76</v>
      </c>
      <c r="O244" s="58">
        <f t="shared" si="33"/>
        <v>1249.4</v>
      </c>
      <c r="P244" s="58">
        <f t="shared" si="33"/>
        <v>1472.96</v>
      </c>
      <c r="Q244" s="58">
        <f t="shared" si="33"/>
        <v>346.79999999999995</v>
      </c>
      <c r="R244" s="58">
        <f t="shared" si="33"/>
        <v>384.09</v>
      </c>
      <c r="S244" s="58">
        <f t="shared" si="33"/>
        <v>469.23999999999995</v>
      </c>
      <c r="T244" s="58">
        <f t="shared" si="33"/>
        <v>546.74</v>
      </c>
      <c r="U244" s="58">
        <f t="shared" si="33"/>
        <v>128.51</v>
      </c>
      <c r="V244" s="58">
        <f t="shared" si="33"/>
        <v>149.82999999999998</v>
      </c>
      <c r="W244" s="58">
        <f t="shared" si="33"/>
        <v>14.06</v>
      </c>
      <c r="X244" s="58">
        <f t="shared" si="33"/>
        <v>17.740000000000002</v>
      </c>
      <c r="Y244" s="58">
        <f t="shared" si="33"/>
        <v>0.9150000000000001</v>
      </c>
      <c r="Z244" s="58">
        <f t="shared" si="33"/>
        <v>1.165</v>
      </c>
      <c r="AA244" s="58">
        <f t="shared" si="33"/>
        <v>0.518</v>
      </c>
      <c r="AB244" s="58">
        <f t="shared" si="33"/>
        <v>0.738</v>
      </c>
      <c r="AC244" s="58">
        <f t="shared" si="33"/>
        <v>134.5</v>
      </c>
      <c r="AD244" s="58">
        <f t="shared" si="33"/>
        <v>142.67000000000002</v>
      </c>
      <c r="AE244" s="58">
        <f t="shared" si="33"/>
        <v>77.78000000000002</v>
      </c>
      <c r="AF244" s="58">
        <f t="shared" si="33"/>
        <v>88.35</v>
      </c>
    </row>
    <row r="245" spans="1:32" ht="18.75" customHeight="1">
      <c r="A245" s="7"/>
      <c r="B245" s="7" t="s">
        <v>135</v>
      </c>
      <c r="C245" s="7"/>
      <c r="D245" s="7"/>
      <c r="E245" s="7">
        <v>350.47</v>
      </c>
      <c r="F245" s="7">
        <v>461.33</v>
      </c>
      <c r="G245" s="7">
        <v>223.451</v>
      </c>
      <c r="H245" s="7">
        <v>243.472</v>
      </c>
      <c r="I245" s="7">
        <v>449.5</v>
      </c>
      <c r="J245" s="7">
        <v>490.14</v>
      </c>
      <c r="K245" s="7">
        <v>150.45</v>
      </c>
      <c r="L245" s="7">
        <v>169.68</v>
      </c>
      <c r="M245" s="7">
        <v>1799.26</v>
      </c>
      <c r="N245" s="7">
        <v>1937.46</v>
      </c>
      <c r="O245" s="7">
        <v>14128.3</v>
      </c>
      <c r="P245" s="7">
        <v>17525.89</v>
      </c>
      <c r="Q245" s="7">
        <v>5415.29</v>
      </c>
      <c r="R245" s="7">
        <v>6344.23</v>
      </c>
      <c r="S245" s="7">
        <v>7068.5</v>
      </c>
      <c r="T245" s="7">
        <v>8533.66</v>
      </c>
      <c r="U245" s="7">
        <v>1827.71</v>
      </c>
      <c r="V245" s="7">
        <v>2269.7</v>
      </c>
      <c r="W245" s="7">
        <v>91.184</v>
      </c>
      <c r="X245" s="7">
        <v>108.165</v>
      </c>
      <c r="Y245" s="7">
        <v>6.177</v>
      </c>
      <c r="Z245" s="7">
        <v>7.174</v>
      </c>
      <c r="AA245" s="7">
        <v>9.574</v>
      </c>
      <c r="AB245" s="7">
        <v>10.758</v>
      </c>
      <c r="AC245" s="7">
        <v>751.265</v>
      </c>
      <c r="AD245" s="7">
        <v>783.455</v>
      </c>
      <c r="AE245" s="7">
        <v>74.921</v>
      </c>
      <c r="AF245" s="7">
        <v>93.023</v>
      </c>
    </row>
    <row r="246" spans="1:32" ht="39.75" customHeight="1">
      <c r="A246" s="56"/>
      <c r="B246" s="7" t="s">
        <v>136</v>
      </c>
      <c r="C246" s="56"/>
      <c r="D246" s="56"/>
      <c r="E246" s="56">
        <v>36.72</v>
      </c>
      <c r="F246" s="56">
        <v>48.71</v>
      </c>
      <c r="G246" s="56">
        <v>24.2</v>
      </c>
      <c r="H246" s="56">
        <v>25.86</v>
      </c>
      <c r="I246" s="56">
        <v>44.62</v>
      </c>
      <c r="J246" s="56">
        <v>49.24</v>
      </c>
      <c r="K246" s="56">
        <v>14.1</v>
      </c>
      <c r="L246" s="56">
        <v>16.1</v>
      </c>
      <c r="M246" s="56">
        <v>192.4</v>
      </c>
      <c r="N246" s="56">
        <v>207.3</v>
      </c>
      <c r="O246" s="56">
        <v>1412.8</v>
      </c>
      <c r="P246" s="56">
        <v>1752.59</v>
      </c>
      <c r="Q246" s="56">
        <v>591.2</v>
      </c>
      <c r="R246" s="56">
        <v>686.8</v>
      </c>
      <c r="S246" s="56">
        <v>761.9</v>
      </c>
      <c r="T246" s="56">
        <v>916.2</v>
      </c>
      <c r="U246" s="56">
        <v>199.3</v>
      </c>
      <c r="V246" s="56">
        <v>248.98</v>
      </c>
      <c r="W246" s="56">
        <v>9.82</v>
      </c>
      <c r="X246" s="56">
        <v>11.7</v>
      </c>
      <c r="Y246" s="56">
        <v>0.6772</v>
      </c>
      <c r="Z246" s="56">
        <v>0.7942</v>
      </c>
      <c r="AA246" s="56">
        <v>1.053</v>
      </c>
      <c r="AB246" s="56">
        <v>1.181</v>
      </c>
      <c r="AC246" s="56">
        <v>85</v>
      </c>
      <c r="AD246" s="56">
        <v>88.8</v>
      </c>
      <c r="AE246" s="56">
        <v>8.4</v>
      </c>
      <c r="AF246" s="56">
        <v>10.5</v>
      </c>
    </row>
  </sheetData>
  <sheetProtection selectLockedCells="1" selectUnlockedCells="1"/>
  <mergeCells count="281">
    <mergeCell ref="AE226:AF227"/>
    <mergeCell ref="E227:F227"/>
    <mergeCell ref="G227:H227"/>
    <mergeCell ref="I227:J227"/>
    <mergeCell ref="K227:L227"/>
    <mergeCell ref="A237:AF237"/>
    <mergeCell ref="S226:T227"/>
    <mergeCell ref="U226:V227"/>
    <mergeCell ref="W226:X227"/>
    <mergeCell ref="Y226:Z227"/>
    <mergeCell ref="AA226:AB227"/>
    <mergeCell ref="AC226:AD227"/>
    <mergeCell ref="C226:C228"/>
    <mergeCell ref="D226:D228"/>
    <mergeCell ref="E226:H226"/>
    <mergeCell ref="I226:L226"/>
    <mergeCell ref="M226:N227"/>
    <mergeCell ref="Q226:R227"/>
    <mergeCell ref="A212:AF212"/>
    <mergeCell ref="A223:AF223"/>
    <mergeCell ref="A224:AF224"/>
    <mergeCell ref="A225:A228"/>
    <mergeCell ref="B225:B228"/>
    <mergeCell ref="C225:D225"/>
    <mergeCell ref="E225:N225"/>
    <mergeCell ref="O225:P227"/>
    <mergeCell ref="Q225:X225"/>
    <mergeCell ref="Y225:AF225"/>
    <mergeCell ref="U201:V202"/>
    <mergeCell ref="W201:X202"/>
    <mergeCell ref="Y201:Z202"/>
    <mergeCell ref="AA201:AB202"/>
    <mergeCell ref="AC201:AD202"/>
    <mergeCell ref="AE201:AF202"/>
    <mergeCell ref="D201:D203"/>
    <mergeCell ref="E201:H201"/>
    <mergeCell ref="I201:L201"/>
    <mergeCell ref="M201:N202"/>
    <mergeCell ref="Q201:R202"/>
    <mergeCell ref="S201:T202"/>
    <mergeCell ref="E202:F202"/>
    <mergeCell ref="G202:H202"/>
    <mergeCell ref="I202:J202"/>
    <mergeCell ref="K202:L202"/>
    <mergeCell ref="A198:AF198"/>
    <mergeCell ref="A199:AF199"/>
    <mergeCell ref="A200:A203"/>
    <mergeCell ref="B200:B203"/>
    <mergeCell ref="C200:D200"/>
    <mergeCell ref="E200:N200"/>
    <mergeCell ref="O200:P202"/>
    <mergeCell ref="Q200:X200"/>
    <mergeCell ref="Y200:AF200"/>
    <mergeCell ref="C201:C203"/>
    <mergeCell ref="AE179:AF180"/>
    <mergeCell ref="E180:F180"/>
    <mergeCell ref="G180:H180"/>
    <mergeCell ref="I180:J180"/>
    <mergeCell ref="K180:L180"/>
    <mergeCell ref="A189:AF189"/>
    <mergeCell ref="S179:T180"/>
    <mergeCell ref="U179:V180"/>
    <mergeCell ref="W179:X180"/>
    <mergeCell ref="Y179:Z180"/>
    <mergeCell ref="AA179:AB180"/>
    <mergeCell ref="AC179:AD180"/>
    <mergeCell ref="C179:C181"/>
    <mergeCell ref="D179:D181"/>
    <mergeCell ref="E179:H179"/>
    <mergeCell ref="I179:L179"/>
    <mergeCell ref="M179:N180"/>
    <mergeCell ref="Q179:R180"/>
    <mergeCell ref="A164:AF164"/>
    <mergeCell ref="A176:AF176"/>
    <mergeCell ref="A177:AF177"/>
    <mergeCell ref="A178:A181"/>
    <mergeCell ref="B178:B181"/>
    <mergeCell ref="C178:D178"/>
    <mergeCell ref="E178:N178"/>
    <mergeCell ref="O178:P180"/>
    <mergeCell ref="Q178:X178"/>
    <mergeCell ref="Y178:AF178"/>
    <mergeCell ref="U152:V153"/>
    <mergeCell ref="W152:X153"/>
    <mergeCell ref="Y152:Z153"/>
    <mergeCell ref="AA152:AB153"/>
    <mergeCell ref="AC152:AD153"/>
    <mergeCell ref="AE152:AF153"/>
    <mergeCell ref="D152:D154"/>
    <mergeCell ref="E152:H152"/>
    <mergeCell ref="I152:L152"/>
    <mergeCell ref="M152:N153"/>
    <mergeCell ref="Q152:R153"/>
    <mergeCell ref="S152:T153"/>
    <mergeCell ref="E153:F153"/>
    <mergeCell ref="G153:H153"/>
    <mergeCell ref="I153:J153"/>
    <mergeCell ref="K153:L153"/>
    <mergeCell ref="A149:AF149"/>
    <mergeCell ref="A150:AF150"/>
    <mergeCell ref="A151:A154"/>
    <mergeCell ref="B151:B154"/>
    <mergeCell ref="C151:D151"/>
    <mergeCell ref="E151:N151"/>
    <mergeCell ref="O151:P153"/>
    <mergeCell ref="Q151:X151"/>
    <mergeCell ref="Y151:AF151"/>
    <mergeCell ref="C152:C154"/>
    <mergeCell ref="AE129:AF130"/>
    <mergeCell ref="E130:F130"/>
    <mergeCell ref="G130:H130"/>
    <mergeCell ref="I130:J130"/>
    <mergeCell ref="K130:L130"/>
    <mergeCell ref="A139:AF139"/>
    <mergeCell ref="S129:T130"/>
    <mergeCell ref="U129:V130"/>
    <mergeCell ref="W129:X130"/>
    <mergeCell ref="Y129:Z130"/>
    <mergeCell ref="AA129:AB130"/>
    <mergeCell ref="AC129:AD130"/>
    <mergeCell ref="C129:C131"/>
    <mergeCell ref="D129:D131"/>
    <mergeCell ref="E129:H129"/>
    <mergeCell ref="I129:L129"/>
    <mergeCell ref="M129:N130"/>
    <mergeCell ref="Q129:R130"/>
    <mergeCell ref="A115:AF115"/>
    <mergeCell ref="A126:AF126"/>
    <mergeCell ref="A127:AF127"/>
    <mergeCell ref="A128:A131"/>
    <mergeCell ref="B128:B131"/>
    <mergeCell ref="C128:D128"/>
    <mergeCell ref="E128:N128"/>
    <mergeCell ref="O128:P130"/>
    <mergeCell ref="Q128:X128"/>
    <mergeCell ref="Y128:AF128"/>
    <mergeCell ref="W104:X105"/>
    <mergeCell ref="Y104:Z105"/>
    <mergeCell ref="AA104:AB105"/>
    <mergeCell ref="AC104:AD105"/>
    <mergeCell ref="AE104:AF105"/>
    <mergeCell ref="E105:F105"/>
    <mergeCell ref="G105:H105"/>
    <mergeCell ref="I105:J105"/>
    <mergeCell ref="K105:L105"/>
    <mergeCell ref="E104:H104"/>
    <mergeCell ref="I104:L104"/>
    <mergeCell ref="M104:N105"/>
    <mergeCell ref="Q104:R105"/>
    <mergeCell ref="S104:T105"/>
    <mergeCell ref="U104:V105"/>
    <mergeCell ref="A102:AF102"/>
    <mergeCell ref="A103:A106"/>
    <mergeCell ref="B103:B106"/>
    <mergeCell ref="C103:D103"/>
    <mergeCell ref="E103:N103"/>
    <mergeCell ref="O103:P105"/>
    <mergeCell ref="Q103:X103"/>
    <mergeCell ref="Y103:AF103"/>
    <mergeCell ref="C104:C106"/>
    <mergeCell ref="D104:D106"/>
    <mergeCell ref="E80:F80"/>
    <mergeCell ref="G80:H80"/>
    <mergeCell ref="I80:J80"/>
    <mergeCell ref="K80:L80"/>
    <mergeCell ref="A90:AF90"/>
    <mergeCell ref="A101:AF101"/>
    <mergeCell ref="U79:V80"/>
    <mergeCell ref="W79:X80"/>
    <mergeCell ref="Y79:Z80"/>
    <mergeCell ref="AA79:AB80"/>
    <mergeCell ref="AC79:AD80"/>
    <mergeCell ref="AE79:AF80"/>
    <mergeCell ref="Y78:AF78"/>
    <mergeCell ref="C79:C81"/>
    <mergeCell ref="D79:D81"/>
    <mergeCell ref="E79:H79"/>
    <mergeCell ref="I79:L79"/>
    <mergeCell ref="M79:N80"/>
    <mergeCell ref="O79:O81"/>
    <mergeCell ref="P79:P81"/>
    <mergeCell ref="Q79:R80"/>
    <mergeCell ref="S79:T80"/>
    <mergeCell ref="A65:AF65"/>
    <mergeCell ref="A75:AF75"/>
    <mergeCell ref="A76:AF76"/>
    <mergeCell ref="A77:AF77"/>
    <mergeCell ref="A78:A81"/>
    <mergeCell ref="B78:B81"/>
    <mergeCell ref="C78:D78"/>
    <mergeCell ref="E78:N78"/>
    <mergeCell ref="O78:P78"/>
    <mergeCell ref="Q78:X78"/>
    <mergeCell ref="AA54:AB55"/>
    <mergeCell ref="AC54:AD55"/>
    <mergeCell ref="AE54:AF55"/>
    <mergeCell ref="E55:F55"/>
    <mergeCell ref="G55:H55"/>
    <mergeCell ref="I55:J55"/>
    <mergeCell ref="K55:L55"/>
    <mergeCell ref="P54:P56"/>
    <mergeCell ref="Q54:R55"/>
    <mergeCell ref="S54:T55"/>
    <mergeCell ref="U54:V55"/>
    <mergeCell ref="W54:X55"/>
    <mergeCell ref="Y54:Z55"/>
    <mergeCell ref="C54:C56"/>
    <mergeCell ref="D54:D56"/>
    <mergeCell ref="E54:H54"/>
    <mergeCell ref="I54:L54"/>
    <mergeCell ref="M54:N55"/>
    <mergeCell ref="O54:O56"/>
    <mergeCell ref="A41:AF41"/>
    <mergeCell ref="A51:AF51"/>
    <mergeCell ref="A52:AF52"/>
    <mergeCell ref="A53:A56"/>
    <mergeCell ref="B53:B56"/>
    <mergeCell ref="C53:D53"/>
    <mergeCell ref="E53:N53"/>
    <mergeCell ref="O53:P53"/>
    <mergeCell ref="Q53:X53"/>
    <mergeCell ref="Y53:AF53"/>
    <mergeCell ref="AA30:AB31"/>
    <mergeCell ref="AC30:AD31"/>
    <mergeCell ref="AE30:AF31"/>
    <mergeCell ref="E31:F31"/>
    <mergeCell ref="G31:H31"/>
    <mergeCell ref="I31:J31"/>
    <mergeCell ref="K31:L31"/>
    <mergeCell ref="P30:P32"/>
    <mergeCell ref="Q30:R31"/>
    <mergeCell ref="S30:T31"/>
    <mergeCell ref="U30:V31"/>
    <mergeCell ref="W30:X31"/>
    <mergeCell ref="Y30:Z31"/>
    <mergeCell ref="C30:C32"/>
    <mergeCell ref="D30:D32"/>
    <mergeCell ref="E30:H30"/>
    <mergeCell ref="I30:L30"/>
    <mergeCell ref="M30:N31"/>
    <mergeCell ref="O30:O32"/>
    <mergeCell ref="A16:AF16"/>
    <mergeCell ref="A27:AF27"/>
    <mergeCell ref="A28:AF28"/>
    <mergeCell ref="A29:A32"/>
    <mergeCell ref="B29:B32"/>
    <mergeCell ref="C29:D29"/>
    <mergeCell ref="E29:N29"/>
    <mergeCell ref="O29:P29"/>
    <mergeCell ref="Q29:X29"/>
    <mergeCell ref="Y29:AF29"/>
    <mergeCell ref="AA5:AB6"/>
    <mergeCell ref="AC5:AD6"/>
    <mergeCell ref="AE5:AF6"/>
    <mergeCell ref="E6:F6"/>
    <mergeCell ref="G6:H6"/>
    <mergeCell ref="I6:J6"/>
    <mergeCell ref="K6:L6"/>
    <mergeCell ref="P5:P7"/>
    <mergeCell ref="Q5:R6"/>
    <mergeCell ref="S5:T6"/>
    <mergeCell ref="Y4:AF4"/>
    <mergeCell ref="U5:V6"/>
    <mergeCell ref="W5:X6"/>
    <mergeCell ref="Y5:Z6"/>
    <mergeCell ref="C5:C7"/>
    <mergeCell ref="D5:D7"/>
    <mergeCell ref="E5:H5"/>
    <mergeCell ref="I5:L5"/>
    <mergeCell ref="M5:N6"/>
    <mergeCell ref="O5:O7"/>
    <mergeCell ref="L26:N26"/>
    <mergeCell ref="A1:AF1"/>
    <mergeCell ref="A2:AF2"/>
    <mergeCell ref="A3:AF3"/>
    <mergeCell ref="A4:A7"/>
    <mergeCell ref="B4:B7"/>
    <mergeCell ref="C4:D4"/>
    <mergeCell ref="E4:N4"/>
    <mergeCell ref="O4:P4"/>
    <mergeCell ref="Q4:X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18:IV239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18:IV239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Artem</cp:lastModifiedBy>
  <cp:lastPrinted>2021-08-23T03:35:53Z</cp:lastPrinted>
  <dcterms:modified xsi:type="dcterms:W3CDTF">2021-09-22T03:25:31Z</dcterms:modified>
  <cp:category/>
  <cp:version/>
  <cp:contentType/>
  <cp:contentStatus/>
</cp:coreProperties>
</file>