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4" activeTab="0"/>
  </bookViews>
  <sheets>
    <sheet name="меню 22-23" sheetId="1" r:id="rId1"/>
  </sheets>
  <definedNames>
    <definedName name="_xlnm.Print_Area" localSheetId="0">'меню 22-23'!$A$1:$AF$242</definedName>
  </definedNames>
  <calcPr fullCalcOnLoad="1"/>
</workbook>
</file>

<file path=xl/sharedStrings.xml><?xml version="1.0" encoding="utf-8"?>
<sst xmlns="http://schemas.openxmlformats.org/spreadsheetml/2006/main" count="748" uniqueCount="133">
  <si>
    <t>завтрак</t>
  </si>
  <si>
    <t>№ рецептруры</t>
  </si>
  <si>
    <t>Наименование блюд</t>
  </si>
  <si>
    <t>Выход блюд</t>
  </si>
  <si>
    <t>Содержание основных пищевых веществ</t>
  </si>
  <si>
    <t>Калорий                                                                               ность</t>
  </si>
  <si>
    <t>Минеральне вещества мг.сутки</t>
  </si>
  <si>
    <t>Витамины мг./сутки</t>
  </si>
  <si>
    <t>Белки (г.)</t>
  </si>
  <si>
    <t>Жиры (г)</t>
  </si>
  <si>
    <t>Углеводы (г.)</t>
  </si>
  <si>
    <t>кальций</t>
  </si>
  <si>
    <t>фосфор</t>
  </si>
  <si>
    <t>магний</t>
  </si>
  <si>
    <t>железо</t>
  </si>
  <si>
    <t>В1</t>
  </si>
  <si>
    <t>В2</t>
  </si>
  <si>
    <t>С</t>
  </si>
  <si>
    <t>РР</t>
  </si>
  <si>
    <t xml:space="preserve">Общие  </t>
  </si>
  <si>
    <t>Животные</t>
  </si>
  <si>
    <t>Растит.</t>
  </si>
  <si>
    <t>6-11л</t>
  </si>
  <si>
    <t>12-18л</t>
  </si>
  <si>
    <t>чай с лимоном</t>
  </si>
  <si>
    <t>ИТОГО:</t>
  </si>
  <si>
    <t>обед</t>
  </si>
  <si>
    <t>сок яблочный</t>
  </si>
  <si>
    <t>ВСЕГО</t>
  </si>
  <si>
    <t>Калорий                           ность</t>
  </si>
  <si>
    <t>0,30,3</t>
  </si>
  <si>
    <t>яблоко</t>
  </si>
  <si>
    <t>всего</t>
  </si>
  <si>
    <t>3  день</t>
  </si>
  <si>
    <t>Калорий                         ность</t>
  </si>
  <si>
    <t>булочка с повидлом</t>
  </si>
  <si>
    <t>4  день</t>
  </si>
  <si>
    <t>Калорий                                ность</t>
  </si>
  <si>
    <t>итого</t>
  </si>
  <si>
    <t>Итого</t>
  </si>
  <si>
    <t>Калорий         ность</t>
  </si>
  <si>
    <t>соус сметанный</t>
  </si>
  <si>
    <t>Всего</t>
  </si>
  <si>
    <t>Калорий                              ность</t>
  </si>
  <si>
    <t>Суп лапша по-домашнему</t>
  </si>
  <si>
    <t>Калорий                    ность</t>
  </si>
  <si>
    <t>Калорий                ность</t>
  </si>
  <si>
    <t>апельсины</t>
  </si>
  <si>
    <t>9  день</t>
  </si>
  <si>
    <t>итого:</t>
  </si>
  <si>
    <t>10  день</t>
  </si>
  <si>
    <t>Калорий                 ность</t>
  </si>
  <si>
    <t>йогурт</t>
  </si>
  <si>
    <t>0.04</t>
  </si>
  <si>
    <t>200\15\7</t>
  </si>
  <si>
    <t>200\17\7</t>
  </si>
  <si>
    <t>чай с сахаром</t>
  </si>
  <si>
    <t>Блинчики со сгущенным молоком</t>
  </si>
  <si>
    <t>2  день</t>
  </si>
  <si>
    <t>1 день</t>
  </si>
  <si>
    <t>бананы</t>
  </si>
  <si>
    <t>Салат из зеленного горошека</t>
  </si>
  <si>
    <t>Сырники из творога</t>
  </si>
  <si>
    <t>150/1</t>
  </si>
  <si>
    <t>160/4</t>
  </si>
  <si>
    <t>гуляш из курин.филе</t>
  </si>
  <si>
    <t>6-10л</t>
  </si>
  <si>
    <t>11-18л</t>
  </si>
  <si>
    <t>6-10 лет</t>
  </si>
  <si>
    <t>11-18 лет</t>
  </si>
  <si>
    <t>11-18 л</t>
  </si>
  <si>
    <t>6-10лет</t>
  </si>
  <si>
    <t>Пюре картофельное ;</t>
  </si>
  <si>
    <t>Макароны отварные ;</t>
  </si>
  <si>
    <t>катлета мясная ;</t>
  </si>
  <si>
    <t>сок яблочный ;</t>
  </si>
  <si>
    <t>Рассольник со сметаной ;</t>
  </si>
  <si>
    <t>Компот из сухофруктов ;</t>
  </si>
  <si>
    <t>Плов с курицей;</t>
  </si>
  <si>
    <t>биточки мясные ;</t>
  </si>
  <si>
    <t>Молочно-рисовая каша"</t>
  </si>
  <si>
    <t>Гарнир рисовый ;</t>
  </si>
  <si>
    <t>суп гороховый ;</t>
  </si>
  <si>
    <t>Суп картофельный с макаронными изделиями ;</t>
  </si>
  <si>
    <t>Щи со сметаной ;</t>
  </si>
  <si>
    <t>44 ;</t>
  </si>
  <si>
    <t>какао на молоке:</t>
  </si>
  <si>
    <t>Жаркое по-домашнему;</t>
  </si>
  <si>
    <t>Рыба припцущинная;</t>
  </si>
  <si>
    <t>200/20</t>
  </si>
  <si>
    <t>250/25</t>
  </si>
  <si>
    <t>суп с фрикодельками "</t>
  </si>
  <si>
    <t>104.</t>
  </si>
  <si>
    <t>Тефтели с рисом:</t>
  </si>
  <si>
    <t>Суп с клецками на м/б;</t>
  </si>
  <si>
    <t>228;</t>
  </si>
  <si>
    <t>Суп молочный вермешелевый</t>
  </si>
  <si>
    <t>17"</t>
  </si>
  <si>
    <t>42;</t>
  </si>
  <si>
    <t>45;</t>
  </si>
  <si>
    <t>Чоко - пай</t>
  </si>
  <si>
    <t>Хлеб ржаной</t>
  </si>
  <si>
    <t>Хлеб  пшеничный</t>
  </si>
  <si>
    <t>1;</t>
  </si>
  <si>
    <t>2;</t>
  </si>
  <si>
    <t>338"</t>
  </si>
  <si>
    <t>печенье"</t>
  </si>
  <si>
    <t>конфеты;</t>
  </si>
  <si>
    <t>яблоко"</t>
  </si>
  <si>
    <t>98"</t>
  </si>
  <si>
    <t>Суп  из овощей;</t>
  </si>
  <si>
    <t>Всего  за  10  дней</t>
  </si>
  <si>
    <t>среднее за  один  день</t>
  </si>
  <si>
    <t>Суп картофельный</t>
  </si>
  <si>
    <t>Плов из птицы</t>
  </si>
  <si>
    <t>Бутерброд с маслом</t>
  </si>
  <si>
    <t>40/15</t>
  </si>
  <si>
    <t>40/20</t>
  </si>
  <si>
    <t xml:space="preserve">птица отварная </t>
  </si>
  <si>
    <t>Суп с рыбными  консервами</t>
  </si>
  <si>
    <t>1  день</t>
  </si>
  <si>
    <t>гречка отварная</t>
  </si>
  <si>
    <t>7 день</t>
  </si>
  <si>
    <t>5 день</t>
  </si>
  <si>
    <t>6  день</t>
  </si>
  <si>
    <t>Молочно-пшенная каша"</t>
  </si>
  <si>
    <t>Бутерброд с сыром</t>
  </si>
  <si>
    <t>40/14</t>
  </si>
  <si>
    <t>Картофель тушенный с овощами</t>
  </si>
  <si>
    <t>макароны с сыром</t>
  </si>
  <si>
    <t>180/10</t>
  </si>
  <si>
    <t>200/10</t>
  </si>
  <si>
    <t>МКОУ СРЕДНЕАГИНСКАЯ СОШ     ПРИМЕРНОЕ ДЕСЯТИДНЕВНОЕ МЕНЮ 2022-23 УЧЕБНЫЙ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</si>
</sst>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173" fontId="3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top"/>
    </xf>
    <xf numFmtId="173" fontId="8" fillId="0" borderId="10" xfId="0" applyNumberFormat="1" applyFont="1" applyBorder="1" applyAlignment="1">
      <alignment horizontal="center" vertical="top"/>
    </xf>
    <xf numFmtId="173" fontId="7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173" fontId="8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73" fontId="7" fillId="0" borderId="12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173" fontId="3" fillId="0" borderId="11" xfId="0" applyNumberFormat="1" applyFont="1" applyBorder="1" applyAlignment="1">
      <alignment horizontal="center" vertical="top"/>
    </xf>
    <xf numFmtId="172" fontId="3" fillId="0" borderId="11" xfId="0" applyNumberFormat="1" applyFont="1" applyBorder="1" applyAlignment="1">
      <alignment horizontal="center" vertical="top"/>
    </xf>
    <xf numFmtId="172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173" fontId="8" fillId="0" borderId="14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173" fontId="7" fillId="0" borderId="14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173" fontId="2" fillId="0" borderId="15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  <xf numFmtId="0" fontId="29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4"/>
  <sheetViews>
    <sheetView tabSelected="1" zoomScale="64" zoomScaleNormal="64" zoomScaleSheetLayoutView="75" zoomScalePageLayoutView="0" workbookViewId="0" topLeftCell="A1">
      <pane xSplit="2" topLeftCell="C1" activePane="topRight" state="frozen"/>
      <selection pane="topLeft" activeCell="A218" sqref="A218"/>
      <selection pane="topRight" activeCell="AJ6" sqref="AJ6"/>
    </sheetView>
  </sheetViews>
  <sheetFormatPr defaultColWidth="9.00390625" defaultRowHeight="12.75"/>
  <cols>
    <col min="1" max="1" width="6.00390625" style="1" customWidth="1"/>
    <col min="2" max="2" width="18.25390625" style="2" customWidth="1"/>
    <col min="3" max="3" width="8.125" style="1" customWidth="1"/>
    <col min="4" max="4" width="7.75390625" style="1" customWidth="1"/>
    <col min="5" max="5" width="11.75390625" style="1" customWidth="1"/>
    <col min="6" max="6" width="12.00390625" style="1" customWidth="1"/>
    <col min="7" max="7" width="0.6171875" style="1" hidden="1" customWidth="1"/>
    <col min="8" max="8" width="8.375" style="1" hidden="1" customWidth="1"/>
    <col min="9" max="9" width="8.125" style="1" customWidth="1"/>
    <col min="10" max="10" width="7.375" style="1" customWidth="1"/>
    <col min="11" max="11" width="0.12890625" style="1" customWidth="1"/>
    <col min="12" max="12" width="5.625" style="1" hidden="1" customWidth="1"/>
    <col min="13" max="13" width="7.875" style="1" customWidth="1"/>
    <col min="14" max="14" width="8.375" style="1" customWidth="1"/>
    <col min="15" max="15" width="8.875" style="1" customWidth="1"/>
    <col min="16" max="16" width="8.125" style="2" customWidth="1"/>
    <col min="17" max="17" width="8.625" style="2" customWidth="1"/>
    <col min="18" max="18" width="8.00390625" style="2" customWidth="1"/>
    <col min="19" max="19" width="8.875" style="2" customWidth="1"/>
    <col min="20" max="20" width="7.75390625" style="2" customWidth="1"/>
    <col min="21" max="22" width="8.625" style="2" customWidth="1"/>
    <col min="23" max="23" width="8.00390625" style="2" customWidth="1"/>
    <col min="24" max="24" width="9.00390625" style="2" customWidth="1"/>
    <col min="25" max="25" width="9.25390625" style="2" customWidth="1"/>
    <col min="26" max="26" width="7.25390625" style="2" customWidth="1"/>
    <col min="27" max="27" width="10.875" style="2" customWidth="1"/>
    <col min="28" max="28" width="9.125" style="2" customWidth="1"/>
    <col min="29" max="29" width="8.75390625" style="2" customWidth="1"/>
    <col min="30" max="30" width="7.00390625" style="2" customWidth="1"/>
    <col min="31" max="31" width="9.625" style="2" bestFit="1" customWidth="1"/>
    <col min="32" max="32" width="6.00390625" style="2" customWidth="1"/>
    <col min="33" max="16384" width="9.125" style="1" customWidth="1"/>
  </cols>
  <sheetData>
    <row r="1" spans="1:32" ht="45" customHeight="1">
      <c r="A1" s="88" t="s">
        <v>132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2" ht="27.75" customHeight="1">
      <c r="A2" s="73" t="s">
        <v>120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</row>
    <row r="3" spans="1:32" ht="30.75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32" ht="36" customHeight="1">
      <c r="A4" s="75" t="s">
        <v>1</v>
      </c>
      <c r="B4" s="76" t="s">
        <v>2</v>
      </c>
      <c r="C4" s="75" t="s">
        <v>3</v>
      </c>
      <c r="D4" s="75"/>
      <c r="E4" s="75" t="s">
        <v>4</v>
      </c>
      <c r="F4" s="75"/>
      <c r="G4" s="75"/>
      <c r="H4" s="75"/>
      <c r="I4" s="75"/>
      <c r="J4" s="75"/>
      <c r="K4" s="75"/>
      <c r="L4" s="75"/>
      <c r="M4" s="75"/>
      <c r="N4" s="75"/>
      <c r="O4" s="75" t="s">
        <v>5</v>
      </c>
      <c r="P4" s="75"/>
      <c r="Q4" s="76" t="s">
        <v>6</v>
      </c>
      <c r="R4" s="76"/>
      <c r="S4" s="76"/>
      <c r="T4" s="76"/>
      <c r="U4" s="76"/>
      <c r="V4" s="76"/>
      <c r="W4" s="76"/>
      <c r="X4" s="76"/>
      <c r="Y4" s="81" t="s">
        <v>7</v>
      </c>
      <c r="Z4" s="81"/>
      <c r="AA4" s="81"/>
      <c r="AB4" s="81"/>
      <c r="AC4" s="81"/>
      <c r="AD4" s="81"/>
      <c r="AE4" s="81"/>
      <c r="AF4" s="81"/>
    </row>
    <row r="5" spans="1:32" ht="24.75" customHeight="1">
      <c r="A5" s="75"/>
      <c r="B5" s="76"/>
      <c r="C5" s="75" t="s">
        <v>68</v>
      </c>
      <c r="D5" s="75" t="s">
        <v>69</v>
      </c>
      <c r="E5" s="77" t="s">
        <v>8</v>
      </c>
      <c r="F5" s="77"/>
      <c r="G5" s="77"/>
      <c r="H5" s="77"/>
      <c r="I5" s="77" t="s">
        <v>9</v>
      </c>
      <c r="J5" s="77"/>
      <c r="K5" s="77"/>
      <c r="L5" s="77"/>
      <c r="M5" s="75" t="s">
        <v>10</v>
      </c>
      <c r="N5" s="75"/>
      <c r="O5" s="75" t="s">
        <v>71</v>
      </c>
      <c r="P5" s="76" t="s">
        <v>70</v>
      </c>
      <c r="Q5" s="81" t="s">
        <v>11</v>
      </c>
      <c r="R5" s="81"/>
      <c r="S5" s="81" t="s">
        <v>12</v>
      </c>
      <c r="T5" s="81"/>
      <c r="U5" s="81" t="s">
        <v>13</v>
      </c>
      <c r="V5" s="81"/>
      <c r="W5" s="81" t="s">
        <v>14</v>
      </c>
      <c r="X5" s="81"/>
      <c r="Y5" s="81" t="s">
        <v>15</v>
      </c>
      <c r="Z5" s="81"/>
      <c r="AA5" s="81" t="s">
        <v>16</v>
      </c>
      <c r="AB5" s="81"/>
      <c r="AC5" s="81" t="s">
        <v>17</v>
      </c>
      <c r="AD5" s="81"/>
      <c r="AE5" s="81" t="s">
        <v>18</v>
      </c>
      <c r="AF5" s="81"/>
    </row>
    <row r="6" spans="1:32" ht="27.75" customHeight="1">
      <c r="A6" s="75"/>
      <c r="B6" s="76"/>
      <c r="C6" s="75"/>
      <c r="D6" s="75"/>
      <c r="E6" s="77" t="s">
        <v>19</v>
      </c>
      <c r="F6" s="77"/>
      <c r="G6" s="75"/>
      <c r="H6" s="75"/>
      <c r="I6" s="77" t="s">
        <v>19</v>
      </c>
      <c r="J6" s="77"/>
      <c r="K6" s="75"/>
      <c r="L6" s="75"/>
      <c r="M6" s="75"/>
      <c r="N6" s="75"/>
      <c r="O6" s="75"/>
      <c r="P6" s="76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</row>
    <row r="7" spans="1:32" ht="36.75" customHeight="1">
      <c r="A7" s="75"/>
      <c r="B7" s="76"/>
      <c r="C7" s="75"/>
      <c r="D7" s="75"/>
      <c r="E7" s="3" t="s">
        <v>66</v>
      </c>
      <c r="F7" s="3" t="s">
        <v>67</v>
      </c>
      <c r="G7" s="3"/>
      <c r="H7" s="3"/>
      <c r="I7" s="3" t="s">
        <v>66</v>
      </c>
      <c r="J7" s="3" t="s">
        <v>67</v>
      </c>
      <c r="K7" s="3"/>
      <c r="L7" s="3"/>
      <c r="M7" s="3" t="s">
        <v>66</v>
      </c>
      <c r="N7" s="3" t="s">
        <v>67</v>
      </c>
      <c r="O7" s="75"/>
      <c r="P7" s="76"/>
      <c r="Q7" s="4" t="s">
        <v>66</v>
      </c>
      <c r="R7" s="4" t="s">
        <v>67</v>
      </c>
      <c r="S7" s="4" t="s">
        <v>66</v>
      </c>
      <c r="T7" s="4" t="s">
        <v>67</v>
      </c>
      <c r="U7" s="4" t="s">
        <v>66</v>
      </c>
      <c r="V7" s="4" t="s">
        <v>67</v>
      </c>
      <c r="W7" s="4" t="s">
        <v>66</v>
      </c>
      <c r="X7" s="4" t="s">
        <v>67</v>
      </c>
      <c r="Y7" s="4" t="s">
        <v>66</v>
      </c>
      <c r="Z7" s="4" t="s">
        <v>67</v>
      </c>
      <c r="AA7" s="4" t="s">
        <v>66</v>
      </c>
      <c r="AB7" s="4" t="s">
        <v>67</v>
      </c>
      <c r="AC7" s="4" t="s">
        <v>66</v>
      </c>
      <c r="AD7" s="4" t="s">
        <v>67</v>
      </c>
      <c r="AE7" s="4" t="s">
        <v>66</v>
      </c>
      <c r="AF7" s="4" t="s">
        <v>67</v>
      </c>
    </row>
    <row r="8" spans="1:32" ht="39" customHeight="1">
      <c r="A8" s="6">
        <v>201</v>
      </c>
      <c r="B8" s="7" t="s">
        <v>106</v>
      </c>
      <c r="C8" s="6">
        <v>40</v>
      </c>
      <c r="D8" s="6">
        <v>60</v>
      </c>
      <c r="E8" s="6">
        <v>2.48</v>
      </c>
      <c r="F8" s="6">
        <v>3.72</v>
      </c>
      <c r="G8" s="6"/>
      <c r="H8" s="6"/>
      <c r="I8" s="6">
        <v>9.2</v>
      </c>
      <c r="J8" s="6">
        <v>13.8</v>
      </c>
      <c r="K8" s="6"/>
      <c r="L8" s="6"/>
      <c r="M8" s="6">
        <v>23.16</v>
      </c>
      <c r="N8" s="6">
        <v>34.74</v>
      </c>
      <c r="O8" s="6">
        <v>179.6</v>
      </c>
      <c r="P8" s="5">
        <v>269.4</v>
      </c>
      <c r="Q8" s="5">
        <v>2.3</v>
      </c>
      <c r="R8" s="5">
        <v>3.5</v>
      </c>
      <c r="S8" s="5">
        <v>1.3</v>
      </c>
      <c r="T8" s="5">
        <v>3.4</v>
      </c>
      <c r="U8" s="5">
        <v>0.03</v>
      </c>
      <c r="V8" s="5">
        <v>0.06</v>
      </c>
      <c r="W8" s="5">
        <v>0.01</v>
      </c>
      <c r="X8" s="5">
        <v>0.02</v>
      </c>
      <c r="Y8" s="5">
        <v>0.3</v>
      </c>
      <c r="Z8" s="5">
        <v>0.1</v>
      </c>
      <c r="AA8" s="5">
        <v>0.1</v>
      </c>
      <c r="AB8" s="5">
        <v>0.2</v>
      </c>
      <c r="AC8" s="5">
        <v>0</v>
      </c>
      <c r="AD8" s="5">
        <v>0</v>
      </c>
      <c r="AE8" s="5">
        <v>0</v>
      </c>
      <c r="AF8" s="5">
        <v>0</v>
      </c>
    </row>
    <row r="9" spans="1:32" ht="37.5">
      <c r="A9" s="3">
        <v>9</v>
      </c>
      <c r="B9" s="7" t="s">
        <v>121</v>
      </c>
      <c r="C9" s="3">
        <v>150</v>
      </c>
      <c r="D9" s="3">
        <v>200</v>
      </c>
      <c r="E9" s="6">
        <v>8.46</v>
      </c>
      <c r="F9" s="6">
        <v>15.5</v>
      </c>
      <c r="G9" s="6"/>
      <c r="H9" s="6"/>
      <c r="I9" s="6">
        <v>9.95</v>
      </c>
      <c r="J9" s="6">
        <v>15.92</v>
      </c>
      <c r="K9" s="6"/>
      <c r="L9" s="6"/>
      <c r="M9" s="6">
        <v>21.32</v>
      </c>
      <c r="N9" s="6">
        <v>34.1</v>
      </c>
      <c r="O9" s="6">
        <v>209</v>
      </c>
      <c r="P9" s="5">
        <v>334.4</v>
      </c>
      <c r="Q9" s="5">
        <v>22</v>
      </c>
      <c r="R9" s="5">
        <v>28</v>
      </c>
      <c r="S9" s="5">
        <v>30</v>
      </c>
      <c r="T9" s="5">
        <v>31</v>
      </c>
      <c r="U9" s="5">
        <v>21</v>
      </c>
      <c r="V9" s="5">
        <v>24</v>
      </c>
      <c r="W9" s="5">
        <v>0.02</v>
      </c>
      <c r="X9" s="5">
        <v>0.022</v>
      </c>
      <c r="Y9" s="5">
        <v>0.05</v>
      </c>
      <c r="Z9" s="5">
        <v>0.08</v>
      </c>
      <c r="AA9" s="5">
        <v>0.08</v>
      </c>
      <c r="AB9" s="5">
        <v>0.128</v>
      </c>
      <c r="AC9" s="5">
        <v>0.14</v>
      </c>
      <c r="AD9" s="5">
        <v>0.0228</v>
      </c>
      <c r="AE9" s="5">
        <v>1.3</v>
      </c>
      <c r="AF9" s="5"/>
    </row>
    <row r="10" spans="1:32" ht="36.75" customHeight="1">
      <c r="A10" s="6">
        <v>39</v>
      </c>
      <c r="B10" s="7" t="s">
        <v>74</v>
      </c>
      <c r="C10" s="6">
        <v>80</v>
      </c>
      <c r="D10" s="6">
        <v>100</v>
      </c>
      <c r="E10" s="6">
        <v>12.54</v>
      </c>
      <c r="F10" s="6">
        <v>15.55</v>
      </c>
      <c r="G10" s="6"/>
      <c r="H10" s="6"/>
      <c r="I10" s="6">
        <v>9.24</v>
      </c>
      <c r="J10" s="6">
        <v>11.55</v>
      </c>
      <c r="K10" s="6"/>
      <c r="L10" s="6"/>
      <c r="M10" s="6">
        <v>12.56</v>
      </c>
      <c r="N10" s="6">
        <v>15.7</v>
      </c>
      <c r="O10" s="6">
        <v>183</v>
      </c>
      <c r="P10" s="5">
        <v>228.75</v>
      </c>
      <c r="Q10" s="5">
        <v>274</v>
      </c>
      <c r="R10" s="5">
        <v>289</v>
      </c>
      <c r="S10" s="5">
        <v>172</v>
      </c>
      <c r="T10" s="5">
        <v>183</v>
      </c>
      <c r="U10" s="5">
        <v>18</v>
      </c>
      <c r="V10" s="5">
        <v>22</v>
      </c>
      <c r="W10" s="5">
        <v>2.3</v>
      </c>
      <c r="X10" s="5">
        <v>3.8</v>
      </c>
      <c r="Y10" s="5">
        <v>0.06</v>
      </c>
      <c r="Z10" s="5">
        <v>0.09</v>
      </c>
      <c r="AA10" s="5">
        <v>0.12</v>
      </c>
      <c r="AB10" s="5">
        <v>0.18</v>
      </c>
      <c r="AC10" s="5">
        <v>0</v>
      </c>
      <c r="AD10" s="5">
        <v>0</v>
      </c>
      <c r="AE10" s="5">
        <v>4</v>
      </c>
      <c r="AF10" s="5">
        <v>5</v>
      </c>
    </row>
    <row r="11" spans="1:32" ht="23.25" customHeight="1" hidden="1">
      <c r="A11" s="6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40.5" customHeight="1">
      <c r="A12" s="8" t="s">
        <v>103</v>
      </c>
      <c r="B12" s="7" t="s">
        <v>102</v>
      </c>
      <c r="C12" s="6">
        <v>40</v>
      </c>
      <c r="D12" s="6">
        <v>50</v>
      </c>
      <c r="E12" s="6">
        <v>2.24</v>
      </c>
      <c r="F12" s="6">
        <v>3.07</v>
      </c>
      <c r="G12" s="6"/>
      <c r="H12" s="6"/>
      <c r="I12" s="6">
        <v>0.8</v>
      </c>
      <c r="J12" s="6">
        <v>1.07</v>
      </c>
      <c r="K12" s="6"/>
      <c r="L12" s="6"/>
      <c r="M12" s="6">
        <v>16.7</v>
      </c>
      <c r="N12" s="6">
        <v>20.9</v>
      </c>
      <c r="O12" s="6">
        <v>85.7</v>
      </c>
      <c r="P12" s="5">
        <v>107.2</v>
      </c>
      <c r="Q12" s="5">
        <v>9.2</v>
      </c>
      <c r="R12" s="5">
        <v>13.8</v>
      </c>
      <c r="S12" s="5">
        <v>42.4</v>
      </c>
      <c r="T12" s="5">
        <v>63.6</v>
      </c>
      <c r="U12" s="5">
        <v>10</v>
      </c>
      <c r="V12" s="5">
        <v>15</v>
      </c>
      <c r="W12" s="5">
        <v>1.24</v>
      </c>
      <c r="X12" s="5">
        <v>1.86</v>
      </c>
      <c r="Y12" s="5">
        <v>0.04</v>
      </c>
      <c r="Z12" s="5">
        <v>0.07</v>
      </c>
      <c r="AA12" s="5" t="s">
        <v>53</v>
      </c>
      <c r="AB12" s="5">
        <v>0.05</v>
      </c>
      <c r="AC12" s="5">
        <v>0</v>
      </c>
      <c r="AD12" s="5">
        <v>0</v>
      </c>
      <c r="AE12" s="5">
        <v>1.2</v>
      </c>
      <c r="AF12" s="5">
        <v>1.82</v>
      </c>
    </row>
    <row r="13" spans="1:32" ht="40.5" customHeight="1">
      <c r="A13" s="6" t="s">
        <v>104</v>
      </c>
      <c r="B13" s="7" t="s">
        <v>101</v>
      </c>
      <c r="C13" s="6">
        <v>40</v>
      </c>
      <c r="D13" s="6">
        <v>60</v>
      </c>
      <c r="E13" s="6">
        <v>2.6</v>
      </c>
      <c r="F13" s="6">
        <v>3.96</v>
      </c>
      <c r="G13" s="6"/>
      <c r="H13" s="6"/>
      <c r="I13" s="6">
        <v>0.48</v>
      </c>
      <c r="J13" s="6">
        <v>0.72</v>
      </c>
      <c r="K13" s="6"/>
      <c r="L13" s="6"/>
      <c r="M13" s="6">
        <v>1.05</v>
      </c>
      <c r="N13" s="6">
        <v>1.38</v>
      </c>
      <c r="O13" s="6">
        <v>72.4</v>
      </c>
      <c r="P13" s="5">
        <v>108.6</v>
      </c>
      <c r="Q13" s="5">
        <v>14</v>
      </c>
      <c r="R13" s="5">
        <v>21</v>
      </c>
      <c r="S13" s="5">
        <v>10</v>
      </c>
      <c r="T13" s="5">
        <v>12</v>
      </c>
      <c r="U13" s="5">
        <v>0.31</v>
      </c>
      <c r="V13" s="5">
        <v>0.63</v>
      </c>
      <c r="W13" s="5">
        <v>0.08</v>
      </c>
      <c r="X13" s="5">
        <v>1.12</v>
      </c>
      <c r="Y13" s="5">
        <v>0.02</v>
      </c>
      <c r="Z13" s="5">
        <v>0.04</v>
      </c>
      <c r="AA13" s="5">
        <v>0.07</v>
      </c>
      <c r="AB13" s="5">
        <v>0.1</v>
      </c>
      <c r="AC13" s="5">
        <v>0</v>
      </c>
      <c r="AD13" s="5">
        <v>0</v>
      </c>
      <c r="AE13" s="5">
        <v>67.2</v>
      </c>
      <c r="AF13" s="5">
        <v>75.4</v>
      </c>
    </row>
    <row r="14" spans="1:32" ht="44.25" customHeight="1">
      <c r="A14" s="6">
        <v>45</v>
      </c>
      <c r="B14" s="9" t="s">
        <v>24</v>
      </c>
      <c r="C14" s="3" t="s">
        <v>54</v>
      </c>
      <c r="D14" s="3" t="s">
        <v>55</v>
      </c>
      <c r="E14" s="3">
        <v>0.13</v>
      </c>
      <c r="F14" s="6">
        <v>0.13</v>
      </c>
      <c r="G14" s="6"/>
      <c r="H14" s="6"/>
      <c r="I14" s="6">
        <v>0.02</v>
      </c>
      <c r="J14" s="6">
        <v>0.02</v>
      </c>
      <c r="K14" s="6"/>
      <c r="L14" s="6"/>
      <c r="M14" s="6">
        <v>15.2</v>
      </c>
      <c r="N14" s="6">
        <v>15.2</v>
      </c>
      <c r="O14" s="6">
        <v>62</v>
      </c>
      <c r="P14" s="5">
        <v>62</v>
      </c>
      <c r="Q14" s="5">
        <v>14.2</v>
      </c>
      <c r="R14" s="5">
        <v>14.2</v>
      </c>
      <c r="S14" s="5">
        <v>4.4</v>
      </c>
      <c r="T14" s="5">
        <v>4.4</v>
      </c>
      <c r="U14" s="5">
        <v>2.4</v>
      </c>
      <c r="V14" s="5">
        <v>2.4</v>
      </c>
      <c r="W14" s="5">
        <v>0.36</v>
      </c>
      <c r="X14" s="5">
        <v>0.36</v>
      </c>
      <c r="Y14" s="10">
        <v>0</v>
      </c>
      <c r="Z14" s="10">
        <v>0</v>
      </c>
      <c r="AA14" s="11">
        <v>0</v>
      </c>
      <c r="AB14" s="10">
        <v>0</v>
      </c>
      <c r="AC14" s="12">
        <v>2.83</v>
      </c>
      <c r="AD14" s="12">
        <v>2.83</v>
      </c>
      <c r="AE14" s="5">
        <v>0.03</v>
      </c>
      <c r="AF14" s="5">
        <v>0.03</v>
      </c>
    </row>
    <row r="15" spans="1:32" ht="24" customHeight="1">
      <c r="A15" s="8"/>
      <c r="B15" s="13" t="s">
        <v>25</v>
      </c>
      <c r="C15" s="14"/>
      <c r="D15" s="14"/>
      <c r="E15" s="14">
        <f aca="true" t="shared" si="0" ref="E15:AF15">SUM(E8:E14)</f>
        <v>28.45</v>
      </c>
      <c r="F15" s="14">
        <f t="shared" si="0"/>
        <v>41.93</v>
      </c>
      <c r="G15" s="14">
        <f t="shared" si="0"/>
        <v>0</v>
      </c>
      <c r="H15" s="14">
        <f t="shared" si="0"/>
        <v>0</v>
      </c>
      <c r="I15" s="14">
        <f t="shared" si="0"/>
        <v>29.69</v>
      </c>
      <c r="J15" s="14">
        <f t="shared" si="0"/>
        <v>43.08</v>
      </c>
      <c r="K15" s="14">
        <f t="shared" si="0"/>
        <v>0</v>
      </c>
      <c r="L15" s="14">
        <f t="shared" si="0"/>
        <v>0</v>
      </c>
      <c r="M15" s="14">
        <f t="shared" si="0"/>
        <v>89.99000000000001</v>
      </c>
      <c r="N15" s="14">
        <f t="shared" si="0"/>
        <v>122.02</v>
      </c>
      <c r="O15" s="14">
        <f t="shared" si="0"/>
        <v>791.7</v>
      </c>
      <c r="P15" s="15">
        <f t="shared" si="0"/>
        <v>1110.35</v>
      </c>
      <c r="Q15" s="15">
        <f t="shared" si="0"/>
        <v>335.7</v>
      </c>
      <c r="R15" s="15">
        <f t="shared" si="0"/>
        <v>369.5</v>
      </c>
      <c r="S15" s="15">
        <f t="shared" si="0"/>
        <v>260.1</v>
      </c>
      <c r="T15" s="15">
        <f t="shared" si="0"/>
        <v>297.4</v>
      </c>
      <c r="U15" s="15">
        <f t="shared" si="0"/>
        <v>51.74</v>
      </c>
      <c r="V15" s="15">
        <f t="shared" si="0"/>
        <v>64.09</v>
      </c>
      <c r="W15" s="15">
        <f t="shared" si="0"/>
        <v>4.01</v>
      </c>
      <c r="X15" s="15">
        <f t="shared" si="0"/>
        <v>7.182</v>
      </c>
      <c r="Y15" s="15">
        <f t="shared" si="0"/>
        <v>0.47</v>
      </c>
      <c r="Z15" s="15">
        <f t="shared" si="0"/>
        <v>0.38</v>
      </c>
      <c r="AA15" s="15">
        <f t="shared" si="0"/>
        <v>0.37</v>
      </c>
      <c r="AB15" s="15">
        <f t="shared" si="0"/>
        <v>0.658</v>
      </c>
      <c r="AC15" s="15">
        <f t="shared" si="0"/>
        <v>2.97</v>
      </c>
      <c r="AD15" s="15">
        <f t="shared" si="0"/>
        <v>2.8528000000000002</v>
      </c>
      <c r="AE15" s="15">
        <f t="shared" si="0"/>
        <v>73.73</v>
      </c>
      <c r="AF15" s="15">
        <f t="shared" si="0"/>
        <v>82.25</v>
      </c>
    </row>
    <row r="16" spans="1:32" ht="25.5" customHeight="1">
      <c r="A16" s="74" t="s">
        <v>26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 ht="54" customHeight="1">
      <c r="A17" s="3">
        <v>30</v>
      </c>
      <c r="B17" s="7" t="s">
        <v>76</v>
      </c>
      <c r="C17" s="6">
        <v>200</v>
      </c>
      <c r="D17" s="6">
        <v>250</v>
      </c>
      <c r="E17" s="6">
        <v>1.68</v>
      </c>
      <c r="F17" s="6">
        <v>2.1</v>
      </c>
      <c r="G17" s="6">
        <v>0</v>
      </c>
      <c r="H17" s="6">
        <v>0</v>
      </c>
      <c r="I17" s="6">
        <v>4.09</v>
      </c>
      <c r="J17" s="6">
        <v>5.11</v>
      </c>
      <c r="K17" s="6">
        <v>5.1</v>
      </c>
      <c r="L17" s="6">
        <v>6.1</v>
      </c>
      <c r="M17" s="6">
        <v>13.27</v>
      </c>
      <c r="N17" s="6">
        <v>16.59</v>
      </c>
      <c r="O17" s="6">
        <v>96.6</v>
      </c>
      <c r="P17" s="5">
        <v>120.75</v>
      </c>
      <c r="Q17" s="5">
        <v>29.15</v>
      </c>
      <c r="R17" s="5">
        <v>35.01</v>
      </c>
      <c r="S17" s="5">
        <v>56.72</v>
      </c>
      <c r="T17" s="5">
        <v>68.13</v>
      </c>
      <c r="U17" s="5">
        <v>24.17</v>
      </c>
      <c r="V17" s="5">
        <v>29.03</v>
      </c>
      <c r="W17" s="5">
        <v>0.92</v>
      </c>
      <c r="X17" s="5">
        <v>1.11</v>
      </c>
      <c r="Y17" s="5">
        <v>0.09</v>
      </c>
      <c r="Z17" s="5">
        <v>0.11</v>
      </c>
      <c r="AA17" s="5">
        <v>0.057</v>
      </c>
      <c r="AB17" s="5">
        <v>0.069</v>
      </c>
      <c r="AC17" s="5">
        <v>8.38</v>
      </c>
      <c r="AD17" s="5">
        <v>10.06</v>
      </c>
      <c r="AE17" s="5">
        <v>0.95</v>
      </c>
      <c r="AF17" s="5">
        <v>1.19</v>
      </c>
    </row>
    <row r="18" spans="1:32" ht="37.5" customHeight="1">
      <c r="A18" s="6">
        <v>19</v>
      </c>
      <c r="B18" s="7" t="s">
        <v>81</v>
      </c>
      <c r="C18" s="3">
        <v>150</v>
      </c>
      <c r="D18" s="3">
        <v>200</v>
      </c>
      <c r="E18" s="6">
        <v>2.38</v>
      </c>
      <c r="F18" s="6">
        <v>4.76</v>
      </c>
      <c r="G18" s="6">
        <v>2.5</v>
      </c>
      <c r="H18" s="6">
        <v>3.7</v>
      </c>
      <c r="I18" s="6">
        <v>5.26</v>
      </c>
      <c r="J18" s="6">
        <v>7.85</v>
      </c>
      <c r="K18" s="6">
        <v>2.5</v>
      </c>
      <c r="L18" s="6">
        <v>3.7</v>
      </c>
      <c r="M18" s="6">
        <v>1.24</v>
      </c>
      <c r="N18" s="6">
        <v>2.35</v>
      </c>
      <c r="O18" s="6">
        <v>162.3</v>
      </c>
      <c r="P18" s="5">
        <v>224.6</v>
      </c>
      <c r="Q18" s="5">
        <v>38</v>
      </c>
      <c r="R18" s="5">
        <v>40.6</v>
      </c>
      <c r="S18" s="5">
        <v>170</v>
      </c>
      <c r="T18" s="5">
        <v>220.2</v>
      </c>
      <c r="U18" s="5">
        <v>25</v>
      </c>
      <c r="V18" s="5">
        <v>39</v>
      </c>
      <c r="W18" s="5">
        <v>1.3</v>
      </c>
      <c r="X18" s="5">
        <v>1.36</v>
      </c>
      <c r="Y18" s="5">
        <v>0.1</v>
      </c>
      <c r="Z18" s="5">
        <v>0.2</v>
      </c>
      <c r="AA18" s="5">
        <v>0.05</v>
      </c>
      <c r="AB18" s="5">
        <v>0.07</v>
      </c>
      <c r="AC18" s="5">
        <v>0</v>
      </c>
      <c r="AD18" s="5">
        <v>0</v>
      </c>
      <c r="AE18" s="5">
        <v>0.005</v>
      </c>
      <c r="AF18" s="5">
        <v>0.005</v>
      </c>
    </row>
    <row r="19" spans="1:32" ht="33.75" customHeight="1">
      <c r="A19" s="6">
        <v>92</v>
      </c>
      <c r="B19" s="7" t="s">
        <v>88</v>
      </c>
      <c r="C19" s="6">
        <v>80</v>
      </c>
      <c r="D19" s="6">
        <v>100</v>
      </c>
      <c r="E19" s="6">
        <v>15.54</v>
      </c>
      <c r="F19" s="6">
        <v>19.43</v>
      </c>
      <c r="G19" s="6">
        <v>0</v>
      </c>
      <c r="H19" s="6">
        <v>0</v>
      </c>
      <c r="I19" s="6">
        <v>0.95</v>
      </c>
      <c r="J19" s="6">
        <v>1.19</v>
      </c>
      <c r="K19" s="6">
        <v>0</v>
      </c>
      <c r="L19" s="6">
        <v>0</v>
      </c>
      <c r="M19" s="6">
        <v>0.25</v>
      </c>
      <c r="N19" s="6">
        <v>0.31</v>
      </c>
      <c r="O19" s="6">
        <v>72</v>
      </c>
      <c r="P19" s="5">
        <v>90</v>
      </c>
      <c r="Q19" s="5">
        <v>7.2</v>
      </c>
      <c r="R19" s="5">
        <v>7.2</v>
      </c>
      <c r="S19" s="5">
        <v>44.5</v>
      </c>
      <c r="T19" s="5">
        <v>44.5</v>
      </c>
      <c r="U19" s="5">
        <v>5.5</v>
      </c>
      <c r="V19" s="5">
        <v>5.5</v>
      </c>
      <c r="W19" s="5">
        <v>0.8</v>
      </c>
      <c r="X19" s="5">
        <v>1.11</v>
      </c>
      <c r="Y19" s="5">
        <v>1.05</v>
      </c>
      <c r="Z19" s="5">
        <v>0.03</v>
      </c>
      <c r="AA19" s="5">
        <v>0.07</v>
      </c>
      <c r="AB19" s="5">
        <v>0.03</v>
      </c>
      <c r="AC19" s="5">
        <v>0.06</v>
      </c>
      <c r="AD19" s="5">
        <v>0</v>
      </c>
      <c r="AE19" s="5">
        <v>0.003</v>
      </c>
      <c r="AF19" s="5">
        <v>0</v>
      </c>
    </row>
    <row r="20" spans="1:32" ht="37.5" customHeight="1">
      <c r="A20" s="8" t="s">
        <v>103</v>
      </c>
      <c r="B20" s="7" t="s">
        <v>102</v>
      </c>
      <c r="C20" s="6">
        <v>40</v>
      </c>
      <c r="D20" s="6">
        <v>50</v>
      </c>
      <c r="E20" s="6">
        <v>2.24</v>
      </c>
      <c r="F20" s="6">
        <v>3.07</v>
      </c>
      <c r="G20" s="6"/>
      <c r="H20" s="6"/>
      <c r="I20" s="6">
        <v>0.8</v>
      </c>
      <c r="J20" s="6">
        <v>1.07</v>
      </c>
      <c r="K20" s="6"/>
      <c r="L20" s="6"/>
      <c r="M20" s="6">
        <v>16.7</v>
      </c>
      <c r="N20" s="6">
        <v>20.9</v>
      </c>
      <c r="O20" s="6">
        <v>85.7</v>
      </c>
      <c r="P20" s="5">
        <v>107.2</v>
      </c>
      <c r="Q20" s="5">
        <v>9.2</v>
      </c>
      <c r="R20" s="5">
        <v>13.8</v>
      </c>
      <c r="S20" s="5">
        <v>42.4</v>
      </c>
      <c r="T20" s="5">
        <v>63.6</v>
      </c>
      <c r="U20" s="5">
        <v>10</v>
      </c>
      <c r="V20" s="5">
        <v>15</v>
      </c>
      <c r="W20" s="5">
        <v>1.24</v>
      </c>
      <c r="X20" s="5">
        <v>1.86</v>
      </c>
      <c r="Y20" s="5">
        <v>0.04</v>
      </c>
      <c r="Z20" s="5">
        <v>0.07</v>
      </c>
      <c r="AA20" s="5" t="s">
        <v>53</v>
      </c>
      <c r="AB20" s="5">
        <v>0.05</v>
      </c>
      <c r="AC20" s="5">
        <v>0</v>
      </c>
      <c r="AD20" s="5">
        <v>0</v>
      </c>
      <c r="AE20" s="5">
        <v>1.2</v>
      </c>
      <c r="AF20" s="5">
        <v>1.82</v>
      </c>
    </row>
    <row r="21" spans="1:32" ht="2.25" customHeight="1">
      <c r="A21" s="6"/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1.25" customHeight="1">
      <c r="A22" s="6">
        <v>51</v>
      </c>
      <c r="B22" s="16" t="s">
        <v>75</v>
      </c>
      <c r="C22" s="6">
        <v>200</v>
      </c>
      <c r="D22" s="6">
        <v>200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20.2</v>
      </c>
      <c r="N22" s="6">
        <v>20.2</v>
      </c>
      <c r="O22" s="6">
        <v>92</v>
      </c>
      <c r="P22" s="5">
        <v>92</v>
      </c>
      <c r="Q22" s="5">
        <v>14</v>
      </c>
      <c r="R22" s="5">
        <v>14</v>
      </c>
      <c r="S22" s="5">
        <v>14</v>
      </c>
      <c r="T22" s="5">
        <v>14</v>
      </c>
      <c r="U22" s="5">
        <v>8</v>
      </c>
      <c r="V22" s="5">
        <v>8</v>
      </c>
      <c r="W22" s="5">
        <v>2.8</v>
      </c>
      <c r="X22" s="5">
        <v>2.8</v>
      </c>
      <c r="Y22" s="5">
        <v>0.022</v>
      </c>
      <c r="Z22" s="5">
        <v>0.022</v>
      </c>
      <c r="AA22" s="5">
        <v>0.022</v>
      </c>
      <c r="AB22" s="5">
        <v>0.022</v>
      </c>
      <c r="AC22" s="5">
        <v>4</v>
      </c>
      <c r="AD22" s="5">
        <v>4</v>
      </c>
      <c r="AE22" s="5">
        <v>0.2</v>
      </c>
      <c r="AF22" s="5">
        <v>0.2</v>
      </c>
    </row>
    <row r="23" spans="1:32" ht="30" customHeight="1">
      <c r="A23" s="6"/>
      <c r="B23" s="16"/>
      <c r="C23" s="6"/>
      <c r="D23" s="6"/>
      <c r="E23" s="17"/>
      <c r="F23" s="17"/>
      <c r="G23" s="6"/>
      <c r="H23" s="6"/>
      <c r="I23" s="6"/>
      <c r="J23" s="6"/>
      <c r="K23" s="6"/>
      <c r="L23" s="6"/>
      <c r="M23" s="17"/>
      <c r="N23" s="17"/>
      <c r="O23" s="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28.5" customHeight="1">
      <c r="A24" s="8"/>
      <c r="B24" s="13" t="s">
        <v>25</v>
      </c>
      <c r="C24" s="6"/>
      <c r="D24" s="6"/>
      <c r="E24" s="14">
        <f aca="true" t="shared" si="1" ref="E24:AF24">SUM(E17:E23)</f>
        <v>21.839999999999996</v>
      </c>
      <c r="F24" s="14">
        <f t="shared" si="1"/>
        <v>29.36</v>
      </c>
      <c r="G24" s="14">
        <f t="shared" si="1"/>
        <v>2.5</v>
      </c>
      <c r="H24" s="14">
        <f t="shared" si="1"/>
        <v>3.7</v>
      </c>
      <c r="I24" s="14">
        <f t="shared" si="1"/>
        <v>11.1</v>
      </c>
      <c r="J24" s="14">
        <f t="shared" si="1"/>
        <v>15.22</v>
      </c>
      <c r="K24" s="14">
        <f t="shared" si="1"/>
        <v>7.6</v>
      </c>
      <c r="L24" s="14">
        <f t="shared" si="1"/>
        <v>9.8</v>
      </c>
      <c r="M24" s="18">
        <f t="shared" si="1"/>
        <v>51.66</v>
      </c>
      <c r="N24" s="14">
        <f t="shared" si="1"/>
        <v>60.349999999999994</v>
      </c>
      <c r="O24" s="14">
        <f t="shared" si="1"/>
        <v>508.59999999999997</v>
      </c>
      <c r="P24" s="15">
        <f t="shared" si="1"/>
        <v>634.5500000000001</v>
      </c>
      <c r="Q24" s="15">
        <f t="shared" si="1"/>
        <v>97.55000000000001</v>
      </c>
      <c r="R24" s="19">
        <f t="shared" si="1"/>
        <v>110.61</v>
      </c>
      <c r="S24" s="15">
        <f t="shared" si="1"/>
        <v>327.62</v>
      </c>
      <c r="T24" s="18">
        <f t="shared" si="1"/>
        <v>410.43</v>
      </c>
      <c r="U24" s="15">
        <f t="shared" si="1"/>
        <v>72.67</v>
      </c>
      <c r="V24" s="15">
        <f t="shared" si="1"/>
        <v>96.53</v>
      </c>
      <c r="W24" s="15">
        <f t="shared" si="1"/>
        <v>7.0600000000000005</v>
      </c>
      <c r="X24" s="15">
        <f t="shared" si="1"/>
        <v>8.24</v>
      </c>
      <c r="Y24" s="15">
        <f t="shared" si="1"/>
        <v>1.302</v>
      </c>
      <c r="Z24" s="15">
        <f t="shared" si="1"/>
        <v>0.432</v>
      </c>
      <c r="AA24" s="15">
        <f t="shared" si="1"/>
        <v>0.199</v>
      </c>
      <c r="AB24" s="15">
        <f t="shared" si="1"/>
        <v>0.24100000000000002</v>
      </c>
      <c r="AC24" s="15">
        <f t="shared" si="1"/>
        <v>12.440000000000001</v>
      </c>
      <c r="AD24" s="15">
        <f t="shared" si="1"/>
        <v>14.06</v>
      </c>
      <c r="AE24" s="19">
        <f t="shared" si="1"/>
        <v>2.358</v>
      </c>
      <c r="AF24" s="15">
        <f t="shared" si="1"/>
        <v>3.215</v>
      </c>
    </row>
    <row r="25" spans="1:32" ht="35.25" customHeight="1">
      <c r="A25" s="62"/>
      <c r="B25" s="63" t="s">
        <v>28</v>
      </c>
      <c r="C25" s="64"/>
      <c r="D25" s="64"/>
      <c r="E25" s="65">
        <f>E15+E24</f>
        <v>50.28999999999999</v>
      </c>
      <c r="F25" s="65">
        <f>F15+F24</f>
        <v>71.28999999999999</v>
      </c>
      <c r="G25" s="65">
        <f>F15+F24</f>
        <v>71.28999999999999</v>
      </c>
      <c r="H25" s="65">
        <f aca="true" t="shared" si="2" ref="H25:T25">H15+H24</f>
        <v>3.7</v>
      </c>
      <c r="I25" s="65">
        <f t="shared" si="2"/>
        <v>40.79</v>
      </c>
      <c r="J25" s="65">
        <f t="shared" si="2"/>
        <v>58.3</v>
      </c>
      <c r="K25" s="65">
        <f t="shared" si="2"/>
        <v>7.6</v>
      </c>
      <c r="L25" s="65">
        <f t="shared" si="2"/>
        <v>9.8</v>
      </c>
      <c r="M25" s="66">
        <f t="shared" si="2"/>
        <v>141.65</v>
      </c>
      <c r="N25" s="65">
        <f t="shared" si="2"/>
        <v>182.37</v>
      </c>
      <c r="O25" s="65">
        <f t="shared" si="2"/>
        <v>1300.3</v>
      </c>
      <c r="P25" s="67">
        <f t="shared" si="2"/>
        <v>1744.9</v>
      </c>
      <c r="Q25" s="67">
        <f t="shared" si="2"/>
        <v>433.25</v>
      </c>
      <c r="R25" s="68">
        <f t="shared" si="2"/>
        <v>480.11</v>
      </c>
      <c r="S25" s="67">
        <f t="shared" si="2"/>
        <v>587.72</v>
      </c>
      <c r="T25" s="66">
        <f t="shared" si="2"/>
        <v>707.8299999999999</v>
      </c>
      <c r="U25" s="67">
        <f>U15</f>
        <v>51.74</v>
      </c>
      <c r="V25" s="67">
        <f aca="true" t="shared" si="3" ref="V25:AF25">V15+V24</f>
        <v>160.62</v>
      </c>
      <c r="W25" s="67">
        <f t="shared" si="3"/>
        <v>11.07</v>
      </c>
      <c r="X25" s="67">
        <f t="shared" si="3"/>
        <v>15.422</v>
      </c>
      <c r="Y25" s="67">
        <f t="shared" si="3"/>
        <v>1.772</v>
      </c>
      <c r="Z25" s="67">
        <f t="shared" si="3"/>
        <v>0.812</v>
      </c>
      <c r="AA25" s="67">
        <f t="shared" si="3"/>
        <v>0.569</v>
      </c>
      <c r="AB25" s="67">
        <f t="shared" si="3"/>
        <v>0.899</v>
      </c>
      <c r="AC25" s="67">
        <f t="shared" si="3"/>
        <v>15.410000000000002</v>
      </c>
      <c r="AD25" s="67">
        <f t="shared" si="3"/>
        <v>16.9128</v>
      </c>
      <c r="AE25" s="68">
        <f t="shared" si="3"/>
        <v>76.08800000000001</v>
      </c>
      <c r="AF25" s="67">
        <f t="shared" si="3"/>
        <v>85.465</v>
      </c>
    </row>
    <row r="26" spans="1:32" ht="25.5" customHeight="1">
      <c r="A26" s="46"/>
      <c r="B26" s="59"/>
      <c r="C26" s="60"/>
      <c r="D26" s="60"/>
      <c r="E26" s="46"/>
      <c r="F26" s="46"/>
      <c r="G26" s="46"/>
      <c r="H26" s="46"/>
      <c r="I26" s="46"/>
      <c r="J26" s="46"/>
      <c r="K26" s="46"/>
      <c r="L26" s="78"/>
      <c r="M26" s="79"/>
      <c r="N26" s="79"/>
      <c r="O26" s="46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27.75" customHeight="1" hidden="1">
      <c r="A27" s="80" t="s">
        <v>59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27.75" customHeight="1">
      <c r="A28" s="74" t="s">
        <v>0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</row>
    <row r="29" spans="1:32" ht="31.5" customHeight="1">
      <c r="A29" s="75" t="s">
        <v>1</v>
      </c>
      <c r="B29" s="76" t="s">
        <v>2</v>
      </c>
      <c r="C29" s="75" t="s">
        <v>3</v>
      </c>
      <c r="D29" s="75"/>
      <c r="E29" s="75" t="s">
        <v>4</v>
      </c>
      <c r="F29" s="75"/>
      <c r="G29" s="75"/>
      <c r="H29" s="75"/>
      <c r="I29" s="75"/>
      <c r="J29" s="75"/>
      <c r="K29" s="75"/>
      <c r="L29" s="75"/>
      <c r="M29" s="75"/>
      <c r="N29" s="75"/>
      <c r="O29" s="75" t="s">
        <v>29</v>
      </c>
      <c r="P29" s="75"/>
      <c r="Q29" s="76" t="s">
        <v>6</v>
      </c>
      <c r="R29" s="76"/>
      <c r="S29" s="76"/>
      <c r="T29" s="76"/>
      <c r="U29" s="76"/>
      <c r="V29" s="76"/>
      <c r="W29" s="76"/>
      <c r="X29" s="76"/>
      <c r="Y29" s="81" t="s">
        <v>7</v>
      </c>
      <c r="Z29" s="81"/>
      <c r="AA29" s="81"/>
      <c r="AB29" s="81"/>
      <c r="AC29" s="81"/>
      <c r="AD29" s="81"/>
      <c r="AE29" s="81"/>
      <c r="AF29" s="81"/>
    </row>
    <row r="30" spans="1:32" ht="15" customHeight="1">
      <c r="A30" s="75"/>
      <c r="B30" s="76"/>
      <c r="C30" s="75" t="s">
        <v>68</v>
      </c>
      <c r="D30" s="75" t="s">
        <v>69</v>
      </c>
      <c r="E30" s="77" t="s">
        <v>8</v>
      </c>
      <c r="F30" s="77"/>
      <c r="G30" s="77"/>
      <c r="H30" s="77"/>
      <c r="I30" s="77" t="s">
        <v>9</v>
      </c>
      <c r="J30" s="77"/>
      <c r="K30" s="77"/>
      <c r="L30" s="77"/>
      <c r="M30" s="75" t="s">
        <v>10</v>
      </c>
      <c r="N30" s="75"/>
      <c r="O30" s="75" t="s">
        <v>68</v>
      </c>
      <c r="P30" s="76" t="s">
        <v>70</v>
      </c>
      <c r="Q30" s="81" t="s">
        <v>11</v>
      </c>
      <c r="R30" s="81"/>
      <c r="S30" s="81" t="s">
        <v>12</v>
      </c>
      <c r="T30" s="81"/>
      <c r="U30" s="81" t="s">
        <v>13</v>
      </c>
      <c r="V30" s="81"/>
      <c r="W30" s="81" t="s">
        <v>14</v>
      </c>
      <c r="X30" s="81"/>
      <c r="Y30" s="81" t="s">
        <v>15</v>
      </c>
      <c r="Z30" s="81"/>
      <c r="AA30" s="81" t="s">
        <v>16</v>
      </c>
      <c r="AB30" s="81"/>
      <c r="AC30" s="81" t="s">
        <v>17</v>
      </c>
      <c r="AD30" s="81"/>
      <c r="AE30" s="81" t="s">
        <v>18</v>
      </c>
      <c r="AF30" s="81"/>
    </row>
    <row r="31" spans="1:32" ht="16.5" customHeight="1">
      <c r="A31" s="75"/>
      <c r="B31" s="76"/>
      <c r="C31" s="75"/>
      <c r="D31" s="75"/>
      <c r="E31" s="77" t="s">
        <v>19</v>
      </c>
      <c r="F31" s="77"/>
      <c r="G31" s="75"/>
      <c r="H31" s="75"/>
      <c r="I31" s="77" t="s">
        <v>19</v>
      </c>
      <c r="J31" s="77"/>
      <c r="K31" s="75"/>
      <c r="L31" s="75"/>
      <c r="M31" s="75"/>
      <c r="N31" s="75"/>
      <c r="O31" s="75"/>
      <c r="P31" s="76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</row>
    <row r="32" spans="1:32" ht="30" customHeight="1">
      <c r="A32" s="75"/>
      <c r="B32" s="76"/>
      <c r="C32" s="75"/>
      <c r="D32" s="75"/>
      <c r="E32" s="3" t="s">
        <v>66</v>
      </c>
      <c r="F32" s="3" t="s">
        <v>67</v>
      </c>
      <c r="G32" s="3"/>
      <c r="H32" s="3" t="s">
        <v>23</v>
      </c>
      <c r="I32" s="3" t="s">
        <v>66</v>
      </c>
      <c r="J32" s="3" t="s">
        <v>67</v>
      </c>
      <c r="K32" s="3" t="s">
        <v>22</v>
      </c>
      <c r="L32" s="3"/>
      <c r="M32" s="3" t="s">
        <v>66</v>
      </c>
      <c r="N32" s="3" t="s">
        <v>67</v>
      </c>
      <c r="O32" s="75"/>
      <c r="P32" s="76"/>
      <c r="Q32" s="3" t="s">
        <v>66</v>
      </c>
      <c r="R32" s="3" t="s">
        <v>67</v>
      </c>
      <c r="S32" s="3" t="s">
        <v>66</v>
      </c>
      <c r="T32" s="3" t="s">
        <v>67</v>
      </c>
      <c r="U32" s="3" t="s">
        <v>66</v>
      </c>
      <c r="V32" s="3" t="s">
        <v>67</v>
      </c>
      <c r="W32" s="3" t="s">
        <v>66</v>
      </c>
      <c r="X32" s="3" t="s">
        <v>67</v>
      </c>
      <c r="Y32" s="3" t="s">
        <v>66</v>
      </c>
      <c r="Z32" s="3" t="s">
        <v>67</v>
      </c>
      <c r="AA32" s="3" t="s">
        <v>66</v>
      </c>
      <c r="AB32" s="3" t="s">
        <v>67</v>
      </c>
      <c r="AC32" s="3" t="s">
        <v>66</v>
      </c>
      <c r="AD32" s="3" t="s">
        <v>67</v>
      </c>
      <c r="AE32" s="3" t="s">
        <v>66</v>
      </c>
      <c r="AF32" s="3" t="s">
        <v>67</v>
      </c>
    </row>
    <row r="33" spans="1:32" ht="3" customHeight="1">
      <c r="A33" s="6"/>
      <c r="B33" s="9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5"/>
      <c r="Q33" s="5"/>
      <c r="R33" s="5"/>
      <c r="S33" s="5"/>
      <c r="T33" s="5"/>
      <c r="U33" s="5"/>
      <c r="V33" s="5"/>
      <c r="W33" s="5"/>
      <c r="X33" s="5"/>
      <c r="Y33" s="10"/>
      <c r="Z33" s="10"/>
      <c r="AA33" s="11"/>
      <c r="AB33" s="10"/>
      <c r="AC33" s="12"/>
      <c r="AD33" s="12"/>
      <c r="AE33" s="5"/>
      <c r="AF33" s="5"/>
    </row>
    <row r="34" spans="1:32" ht="38.25" customHeight="1">
      <c r="A34" s="3">
        <v>175</v>
      </c>
      <c r="B34" s="7" t="s">
        <v>80</v>
      </c>
      <c r="C34" s="3">
        <v>200</v>
      </c>
      <c r="D34" s="3">
        <v>250</v>
      </c>
      <c r="E34" s="6">
        <v>5.82</v>
      </c>
      <c r="F34" s="6">
        <v>7.7</v>
      </c>
      <c r="G34" s="6"/>
      <c r="H34" s="6">
        <v>4.07</v>
      </c>
      <c r="I34" s="6">
        <v>7.5</v>
      </c>
      <c r="J34" s="6">
        <v>10</v>
      </c>
      <c r="K34" s="6">
        <v>23</v>
      </c>
      <c r="L34" s="6"/>
      <c r="M34" s="6">
        <v>64.5</v>
      </c>
      <c r="N34" s="6">
        <v>68.9</v>
      </c>
      <c r="O34" s="6">
        <v>235.6</v>
      </c>
      <c r="P34" s="5">
        <v>308.6</v>
      </c>
      <c r="Q34" s="5">
        <v>135</v>
      </c>
      <c r="R34" s="5">
        <v>135</v>
      </c>
      <c r="S34" s="5">
        <v>200</v>
      </c>
      <c r="T34" s="5">
        <v>200</v>
      </c>
      <c r="U34" s="5">
        <v>23</v>
      </c>
      <c r="V34" s="5">
        <v>23</v>
      </c>
      <c r="W34" s="5">
        <v>0.4</v>
      </c>
      <c r="X34" s="5">
        <v>0.4</v>
      </c>
      <c r="Y34" s="5">
        <v>0.03</v>
      </c>
      <c r="Z34" s="5">
        <v>0.03</v>
      </c>
      <c r="AA34" s="5">
        <v>0.3</v>
      </c>
      <c r="AB34" s="5">
        <v>0.3</v>
      </c>
      <c r="AC34" s="5">
        <v>0.5</v>
      </c>
      <c r="AD34" s="5">
        <v>0.5</v>
      </c>
      <c r="AE34" s="5" t="s">
        <v>30</v>
      </c>
      <c r="AF34" s="5">
        <v>1.5</v>
      </c>
    </row>
    <row r="35" spans="1:32" ht="31.5" customHeight="1">
      <c r="A35" s="6">
        <v>45</v>
      </c>
      <c r="B35" s="9" t="s">
        <v>24</v>
      </c>
      <c r="C35" s="3" t="s">
        <v>54</v>
      </c>
      <c r="D35" s="3" t="s">
        <v>55</v>
      </c>
      <c r="E35" s="3">
        <v>0.13</v>
      </c>
      <c r="F35" s="6">
        <v>0.13</v>
      </c>
      <c r="G35" s="6"/>
      <c r="H35" s="6">
        <v>0</v>
      </c>
      <c r="I35" s="6">
        <v>0.02</v>
      </c>
      <c r="J35" s="6">
        <v>0.02</v>
      </c>
      <c r="K35" s="6">
        <v>0.02</v>
      </c>
      <c r="L35" s="6"/>
      <c r="M35" s="6">
        <v>15.2</v>
      </c>
      <c r="N35" s="6">
        <v>15.2</v>
      </c>
      <c r="O35" s="6">
        <v>62</v>
      </c>
      <c r="P35" s="5">
        <v>62</v>
      </c>
      <c r="Q35" s="5">
        <v>14.2</v>
      </c>
      <c r="R35" s="5">
        <v>14.2</v>
      </c>
      <c r="S35" s="5">
        <v>4.4</v>
      </c>
      <c r="T35" s="5">
        <v>4.4</v>
      </c>
      <c r="U35" s="5">
        <v>2.4</v>
      </c>
      <c r="V35" s="5">
        <v>2.4</v>
      </c>
      <c r="W35" s="5">
        <v>0.36</v>
      </c>
      <c r="X35" s="5">
        <v>0.36</v>
      </c>
      <c r="Y35" s="10">
        <v>0</v>
      </c>
      <c r="Z35" s="10">
        <v>0</v>
      </c>
      <c r="AA35" s="11">
        <v>0</v>
      </c>
      <c r="AB35" s="10">
        <v>0</v>
      </c>
      <c r="AC35" s="12">
        <v>2.83</v>
      </c>
      <c r="AD35" s="12">
        <v>2.83</v>
      </c>
      <c r="AE35" s="5">
        <v>0.03</v>
      </c>
      <c r="AF35" s="5">
        <v>0.03</v>
      </c>
    </row>
    <row r="36" spans="1:32" ht="36" customHeight="1">
      <c r="A36" s="6">
        <v>80</v>
      </c>
      <c r="B36" s="7" t="s">
        <v>115</v>
      </c>
      <c r="C36" s="6" t="s">
        <v>116</v>
      </c>
      <c r="D36" s="6" t="s">
        <v>117</v>
      </c>
      <c r="E36" s="6">
        <v>5.88</v>
      </c>
      <c r="F36" s="6">
        <v>7.04</v>
      </c>
      <c r="G36" s="6"/>
      <c r="H36" s="6"/>
      <c r="I36" s="6">
        <v>5.23</v>
      </c>
      <c r="J36" s="6">
        <v>6.7</v>
      </c>
      <c r="K36" s="6"/>
      <c r="L36" s="6"/>
      <c r="M36" s="6">
        <v>16.7</v>
      </c>
      <c r="N36" s="6">
        <v>16.7</v>
      </c>
      <c r="O36" s="6">
        <v>140.3</v>
      </c>
      <c r="P36" s="5">
        <v>158.5</v>
      </c>
      <c r="Q36" s="5">
        <v>52.2</v>
      </c>
      <c r="R36" s="5">
        <v>59.4</v>
      </c>
      <c r="S36" s="5">
        <v>0.65</v>
      </c>
      <c r="T36" s="5">
        <v>0.67</v>
      </c>
      <c r="U36" s="5">
        <v>8.9</v>
      </c>
      <c r="V36" s="5">
        <v>9.4</v>
      </c>
      <c r="W36" s="5">
        <v>0.02</v>
      </c>
      <c r="X36" s="5">
        <v>0.022</v>
      </c>
      <c r="Y36" s="5">
        <v>0.05</v>
      </c>
      <c r="Z36" s="5">
        <v>0.052</v>
      </c>
      <c r="AA36" s="5">
        <v>0.05</v>
      </c>
      <c r="AB36" s="5">
        <v>0.052</v>
      </c>
      <c r="AC36" s="5">
        <v>0</v>
      </c>
      <c r="AD36" s="5">
        <v>0</v>
      </c>
      <c r="AE36" s="5">
        <v>1</v>
      </c>
      <c r="AF36" s="5">
        <v>1.2</v>
      </c>
    </row>
    <row r="37" spans="1:32" ht="18.75" customHeight="1">
      <c r="A37" s="6" t="s">
        <v>104</v>
      </c>
      <c r="B37" s="7" t="s">
        <v>101</v>
      </c>
      <c r="C37" s="6">
        <v>40</v>
      </c>
      <c r="D37" s="6">
        <v>60</v>
      </c>
      <c r="E37" s="6">
        <v>2.6</v>
      </c>
      <c r="F37" s="6">
        <v>3.96</v>
      </c>
      <c r="G37" s="6"/>
      <c r="H37" s="6"/>
      <c r="I37" s="6">
        <v>0.48</v>
      </c>
      <c r="J37" s="6">
        <v>0.72</v>
      </c>
      <c r="K37" s="6"/>
      <c r="L37" s="6"/>
      <c r="M37" s="6">
        <v>1.05</v>
      </c>
      <c r="N37" s="6">
        <v>1.38</v>
      </c>
      <c r="O37" s="6">
        <v>72.4</v>
      </c>
      <c r="P37" s="5">
        <v>108.6</v>
      </c>
      <c r="Q37" s="5">
        <v>14</v>
      </c>
      <c r="R37" s="5">
        <v>21</v>
      </c>
      <c r="S37" s="5">
        <v>10</v>
      </c>
      <c r="T37" s="5">
        <v>12</v>
      </c>
      <c r="U37" s="5">
        <v>0.31</v>
      </c>
      <c r="V37" s="5">
        <v>0.63</v>
      </c>
      <c r="W37" s="5">
        <v>0.08</v>
      </c>
      <c r="X37" s="5">
        <v>1.12</v>
      </c>
      <c r="Y37" s="5">
        <v>0.02</v>
      </c>
      <c r="Z37" s="5">
        <v>0.04</v>
      </c>
      <c r="AA37" s="5">
        <v>0.07</v>
      </c>
      <c r="AB37" s="5">
        <v>0.1</v>
      </c>
      <c r="AC37" s="5">
        <v>0</v>
      </c>
      <c r="AD37" s="5">
        <v>0</v>
      </c>
      <c r="AE37" s="5">
        <v>67.2</v>
      </c>
      <c r="AF37" s="5">
        <v>75.4</v>
      </c>
    </row>
    <row r="38" spans="1:32" ht="27" customHeight="1">
      <c r="A38" s="6">
        <v>338</v>
      </c>
      <c r="B38" s="7" t="s">
        <v>108</v>
      </c>
      <c r="C38" s="6">
        <v>0.15</v>
      </c>
      <c r="D38" s="6">
        <v>0.15</v>
      </c>
      <c r="E38" s="6">
        <v>0.6</v>
      </c>
      <c r="F38" s="6">
        <v>0.6</v>
      </c>
      <c r="G38" s="6"/>
      <c r="H38" s="6">
        <v>0</v>
      </c>
      <c r="I38" s="6">
        <v>0.6</v>
      </c>
      <c r="J38" s="6">
        <v>0.6</v>
      </c>
      <c r="K38" s="6">
        <v>0.4</v>
      </c>
      <c r="L38" s="6"/>
      <c r="M38" s="6">
        <v>14.7</v>
      </c>
      <c r="N38" s="6">
        <v>14.7</v>
      </c>
      <c r="O38" s="6">
        <v>70.3</v>
      </c>
      <c r="P38" s="5">
        <v>70.3</v>
      </c>
      <c r="Q38" s="5">
        <v>19</v>
      </c>
      <c r="R38" s="5">
        <v>19</v>
      </c>
      <c r="S38" s="5">
        <v>16</v>
      </c>
      <c r="T38" s="5">
        <v>16</v>
      </c>
      <c r="U38" s="5">
        <v>12</v>
      </c>
      <c r="V38" s="5">
        <v>12</v>
      </c>
      <c r="W38" s="5">
        <v>2.3</v>
      </c>
      <c r="X38" s="5">
        <v>2.3</v>
      </c>
      <c r="Y38" s="5">
        <v>0.02</v>
      </c>
      <c r="Z38" s="5">
        <v>0.02</v>
      </c>
      <c r="AA38" s="5">
        <v>0.03</v>
      </c>
      <c r="AB38" s="5">
        <v>0.03</v>
      </c>
      <c r="AC38" s="5">
        <v>5</v>
      </c>
      <c r="AD38" s="5">
        <v>5</v>
      </c>
      <c r="AE38" s="5">
        <v>0.1</v>
      </c>
      <c r="AF38" s="5">
        <v>0.1</v>
      </c>
    </row>
    <row r="39" spans="1:32" ht="30" customHeight="1">
      <c r="A39" s="8"/>
      <c r="B39" s="13" t="s">
        <v>25</v>
      </c>
      <c r="C39" s="14"/>
      <c r="D39" s="14"/>
      <c r="E39" s="14">
        <f aca="true" t="shared" si="4" ref="E39:AF39">SUM(E33:E38)</f>
        <v>15.03</v>
      </c>
      <c r="F39" s="14">
        <f t="shared" si="4"/>
        <v>19.430000000000003</v>
      </c>
      <c r="G39" s="18">
        <f t="shared" si="4"/>
        <v>0</v>
      </c>
      <c r="H39" s="14">
        <f t="shared" si="4"/>
        <v>4.07</v>
      </c>
      <c r="I39" s="14">
        <f t="shared" si="4"/>
        <v>13.83</v>
      </c>
      <c r="J39" s="14">
        <f t="shared" si="4"/>
        <v>18.04</v>
      </c>
      <c r="K39" s="14">
        <f t="shared" si="4"/>
        <v>23.419999999999998</v>
      </c>
      <c r="L39" s="18">
        <f t="shared" si="4"/>
        <v>0</v>
      </c>
      <c r="M39" s="14">
        <f t="shared" si="4"/>
        <v>112.15</v>
      </c>
      <c r="N39" s="14">
        <f t="shared" si="4"/>
        <v>116.88000000000001</v>
      </c>
      <c r="O39" s="14">
        <f t="shared" si="4"/>
        <v>580.6</v>
      </c>
      <c r="P39" s="15">
        <f t="shared" si="4"/>
        <v>708</v>
      </c>
      <c r="Q39" s="15">
        <f t="shared" si="4"/>
        <v>234.39999999999998</v>
      </c>
      <c r="R39" s="19">
        <f t="shared" si="4"/>
        <v>248.6</v>
      </c>
      <c r="S39" s="15">
        <f t="shared" si="4"/>
        <v>231.05</v>
      </c>
      <c r="T39" s="15">
        <f t="shared" si="4"/>
        <v>233.07</v>
      </c>
      <c r="U39" s="15">
        <f t="shared" si="4"/>
        <v>46.61</v>
      </c>
      <c r="V39" s="19">
        <f t="shared" si="4"/>
        <v>47.43</v>
      </c>
      <c r="W39" s="15">
        <f t="shared" si="4"/>
        <v>3.1599999999999997</v>
      </c>
      <c r="X39" s="15">
        <f t="shared" si="4"/>
        <v>4.202</v>
      </c>
      <c r="Y39" s="15">
        <f t="shared" si="4"/>
        <v>0.12000000000000001</v>
      </c>
      <c r="Z39" s="15">
        <f t="shared" si="4"/>
        <v>0.142</v>
      </c>
      <c r="AA39" s="15">
        <f t="shared" si="4"/>
        <v>0.44999999999999996</v>
      </c>
      <c r="AB39" s="15">
        <f t="shared" si="4"/>
        <v>0.482</v>
      </c>
      <c r="AC39" s="15">
        <f t="shared" si="4"/>
        <v>8.33</v>
      </c>
      <c r="AD39" s="15">
        <f t="shared" si="4"/>
        <v>8.33</v>
      </c>
      <c r="AE39" s="15">
        <f t="shared" si="4"/>
        <v>68.33</v>
      </c>
      <c r="AF39" s="15">
        <f t="shared" si="4"/>
        <v>78.23</v>
      </c>
    </row>
    <row r="40" spans="1:32" ht="25.5" customHeight="1">
      <c r="A40" s="74" t="s">
        <v>26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ht="36" customHeight="1">
      <c r="A41" s="3">
        <v>29</v>
      </c>
      <c r="B41" s="7" t="s">
        <v>84</v>
      </c>
      <c r="C41" s="6">
        <v>200</v>
      </c>
      <c r="D41" s="6">
        <v>250</v>
      </c>
      <c r="E41" s="6">
        <v>1.4</v>
      </c>
      <c r="F41" s="6">
        <v>1.75</v>
      </c>
      <c r="G41" s="6">
        <v>1.4</v>
      </c>
      <c r="H41" s="6">
        <v>2.1</v>
      </c>
      <c r="I41" s="6">
        <v>3.91</v>
      </c>
      <c r="J41" s="6">
        <v>4.89</v>
      </c>
      <c r="K41" s="6">
        <v>4.1</v>
      </c>
      <c r="L41" s="6">
        <v>6.1</v>
      </c>
      <c r="M41" s="6">
        <v>6.79</v>
      </c>
      <c r="N41" s="6">
        <v>8.49</v>
      </c>
      <c r="O41" s="6">
        <v>67.8</v>
      </c>
      <c r="P41" s="5">
        <v>84.75</v>
      </c>
      <c r="Q41" s="5">
        <v>39</v>
      </c>
      <c r="R41" s="5">
        <v>59</v>
      </c>
      <c r="S41" s="5">
        <v>38</v>
      </c>
      <c r="T41" s="5">
        <v>57</v>
      </c>
      <c r="U41" s="5">
        <v>16</v>
      </c>
      <c r="V41" s="5">
        <v>24</v>
      </c>
      <c r="W41" s="5">
        <v>0.7</v>
      </c>
      <c r="X41" s="5">
        <v>1.1</v>
      </c>
      <c r="Y41" s="5">
        <v>0.04</v>
      </c>
      <c r="Z41" s="5">
        <v>0.06</v>
      </c>
      <c r="AA41" s="5">
        <v>0.06</v>
      </c>
      <c r="AB41" s="5">
        <v>0.09</v>
      </c>
      <c r="AC41" s="5">
        <v>12.9</v>
      </c>
      <c r="AD41" s="5">
        <v>19.4</v>
      </c>
      <c r="AE41" s="5">
        <v>0.3</v>
      </c>
      <c r="AF41" s="5">
        <v>0.5</v>
      </c>
    </row>
    <row r="42" spans="1:32" ht="36" customHeight="1">
      <c r="A42" s="6">
        <v>35</v>
      </c>
      <c r="B42" s="7" t="s">
        <v>78</v>
      </c>
      <c r="C42" s="6">
        <v>210</v>
      </c>
      <c r="D42" s="6">
        <v>260</v>
      </c>
      <c r="E42" s="21">
        <v>20.3</v>
      </c>
      <c r="F42" s="21">
        <v>25.38</v>
      </c>
      <c r="G42" s="21">
        <v>14.17</v>
      </c>
      <c r="H42" s="21">
        <v>17.74</v>
      </c>
      <c r="I42" s="21">
        <v>17</v>
      </c>
      <c r="J42" s="21">
        <v>21.25</v>
      </c>
      <c r="K42" s="21">
        <v>0.49</v>
      </c>
      <c r="L42" s="21">
        <v>0.67</v>
      </c>
      <c r="M42" s="21">
        <v>35.69</v>
      </c>
      <c r="N42" s="21">
        <v>44.61</v>
      </c>
      <c r="O42" s="21">
        <v>377</v>
      </c>
      <c r="P42" s="22">
        <v>471.25</v>
      </c>
      <c r="Q42" s="22">
        <v>28.5</v>
      </c>
      <c r="R42" s="22">
        <v>35.59</v>
      </c>
      <c r="S42" s="21">
        <v>135.2</v>
      </c>
      <c r="T42" s="21">
        <v>155.3</v>
      </c>
      <c r="U42" s="22">
        <v>14.4</v>
      </c>
      <c r="V42" s="22">
        <v>14.4</v>
      </c>
      <c r="W42" s="22">
        <v>1.5</v>
      </c>
      <c r="X42" s="22">
        <v>1.9</v>
      </c>
      <c r="Y42" s="22">
        <v>0.06</v>
      </c>
      <c r="Z42" s="22">
        <v>0.07</v>
      </c>
      <c r="AA42" s="22">
        <v>0.01</v>
      </c>
      <c r="AB42" s="22">
        <v>0.02</v>
      </c>
      <c r="AC42" s="22">
        <v>1.5</v>
      </c>
      <c r="AD42" s="22">
        <v>1.67</v>
      </c>
      <c r="AE42" s="22">
        <v>1.6</v>
      </c>
      <c r="AF42" s="22">
        <v>1.93</v>
      </c>
    </row>
    <row r="43" spans="1:32" ht="36" customHeight="1">
      <c r="A43" s="6">
        <v>8</v>
      </c>
      <c r="B43" s="16" t="s">
        <v>75</v>
      </c>
      <c r="C43" s="6">
        <v>200</v>
      </c>
      <c r="D43" s="6">
        <v>200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20.2</v>
      </c>
      <c r="N43" s="6">
        <v>20.2</v>
      </c>
      <c r="O43" s="6">
        <v>92</v>
      </c>
      <c r="P43" s="5">
        <v>92</v>
      </c>
      <c r="Q43" s="5">
        <v>14</v>
      </c>
      <c r="R43" s="5">
        <v>14</v>
      </c>
      <c r="S43" s="5">
        <v>14</v>
      </c>
      <c r="T43" s="5">
        <v>14</v>
      </c>
      <c r="U43" s="5">
        <v>8</v>
      </c>
      <c r="V43" s="5">
        <v>8</v>
      </c>
      <c r="W43" s="5">
        <v>2.8</v>
      </c>
      <c r="X43" s="5">
        <v>2.8</v>
      </c>
      <c r="Y43" s="5">
        <v>0.022</v>
      </c>
      <c r="Z43" s="5">
        <v>0.022</v>
      </c>
      <c r="AA43" s="5">
        <v>0.022</v>
      </c>
      <c r="AB43" s="5">
        <v>0.022</v>
      </c>
      <c r="AC43" s="5">
        <v>4</v>
      </c>
      <c r="AD43" s="5">
        <v>4</v>
      </c>
      <c r="AE43" s="5">
        <v>0.2</v>
      </c>
      <c r="AF43" s="5">
        <v>0.2</v>
      </c>
    </row>
    <row r="44" spans="1:32" ht="36" customHeight="1">
      <c r="A44" s="8" t="s">
        <v>103</v>
      </c>
      <c r="B44" s="7" t="s">
        <v>102</v>
      </c>
      <c r="C44" s="6">
        <v>40</v>
      </c>
      <c r="D44" s="6">
        <v>50</v>
      </c>
      <c r="E44" s="6">
        <v>2.24</v>
      </c>
      <c r="F44" s="6">
        <v>3.07</v>
      </c>
      <c r="G44" s="6"/>
      <c r="H44" s="6"/>
      <c r="I44" s="6">
        <v>0.8</v>
      </c>
      <c r="J44" s="6">
        <v>1.07</v>
      </c>
      <c r="K44" s="6"/>
      <c r="L44" s="6"/>
      <c r="M44" s="6">
        <v>16.7</v>
      </c>
      <c r="N44" s="6">
        <v>20.9</v>
      </c>
      <c r="O44" s="6">
        <v>85.7</v>
      </c>
      <c r="P44" s="5">
        <v>107.2</v>
      </c>
      <c r="Q44" s="5">
        <v>9.2</v>
      </c>
      <c r="R44" s="5">
        <v>13.8</v>
      </c>
      <c r="S44" s="5">
        <v>42.4</v>
      </c>
      <c r="T44" s="5">
        <v>63.6</v>
      </c>
      <c r="U44" s="5">
        <v>10</v>
      </c>
      <c r="V44" s="5">
        <v>15</v>
      </c>
      <c r="W44" s="5">
        <v>1.24</v>
      </c>
      <c r="X44" s="5">
        <v>1.86</v>
      </c>
      <c r="Y44" s="5">
        <v>0.04</v>
      </c>
      <c r="Z44" s="5">
        <v>0.07</v>
      </c>
      <c r="AA44" s="5">
        <v>0.04</v>
      </c>
      <c r="AB44" s="5">
        <v>0.05</v>
      </c>
      <c r="AC44" s="5">
        <v>0</v>
      </c>
      <c r="AD44" s="5">
        <v>0</v>
      </c>
      <c r="AE44" s="5">
        <v>1.2</v>
      </c>
      <c r="AF44" s="5">
        <v>1.82</v>
      </c>
    </row>
    <row r="45" spans="1:32" ht="1.5" customHeight="1">
      <c r="A45" s="6"/>
      <c r="B45" s="9"/>
      <c r="C45" s="3"/>
      <c r="D45" s="3"/>
      <c r="E45" s="3"/>
      <c r="F45" s="6"/>
      <c r="G45" s="6"/>
      <c r="H45" s="6"/>
      <c r="I45" s="6"/>
      <c r="J45" s="6"/>
      <c r="K45" s="6"/>
      <c r="L45" s="6"/>
      <c r="M45" s="6"/>
      <c r="N45" s="6"/>
      <c r="O45" s="6"/>
      <c r="P45" s="5"/>
      <c r="Q45" s="5"/>
      <c r="R45" s="5"/>
      <c r="S45" s="5"/>
      <c r="T45" s="5"/>
      <c r="U45" s="5"/>
      <c r="V45" s="5"/>
      <c r="W45" s="5"/>
      <c r="X45" s="5"/>
      <c r="Y45" s="10"/>
      <c r="Z45" s="10"/>
      <c r="AA45" s="11"/>
      <c r="AB45" s="10"/>
      <c r="AC45" s="12"/>
      <c r="AD45" s="12"/>
      <c r="AE45" s="5"/>
      <c r="AF45" s="5"/>
    </row>
    <row r="46" spans="1:32" ht="54" customHeight="1">
      <c r="A46" s="23">
        <v>10</v>
      </c>
      <c r="B46" s="24" t="s">
        <v>61</v>
      </c>
      <c r="C46" s="25">
        <v>60</v>
      </c>
      <c r="D46" s="25">
        <v>60</v>
      </c>
      <c r="E46" s="26">
        <v>1.8</v>
      </c>
      <c r="F46" s="26">
        <v>1.8</v>
      </c>
      <c r="G46" s="26">
        <v>3.11</v>
      </c>
      <c r="H46" s="26">
        <v>3.11</v>
      </c>
      <c r="I46" s="26">
        <v>5</v>
      </c>
      <c r="J46" s="26">
        <v>5</v>
      </c>
      <c r="K46" s="26">
        <v>5</v>
      </c>
      <c r="L46" s="26">
        <v>5</v>
      </c>
      <c r="M46" s="26">
        <v>3.78</v>
      </c>
      <c r="N46" s="26">
        <v>3.78</v>
      </c>
      <c r="O46" s="26">
        <v>50.16</v>
      </c>
      <c r="P46" s="27">
        <v>50.16</v>
      </c>
      <c r="Q46" s="27">
        <v>12.87</v>
      </c>
      <c r="R46" s="27">
        <v>12.87</v>
      </c>
      <c r="S46" s="26">
        <v>32</v>
      </c>
      <c r="T46" s="26">
        <v>32</v>
      </c>
      <c r="U46" s="27">
        <v>20</v>
      </c>
      <c r="V46" s="27">
        <v>20</v>
      </c>
      <c r="W46" s="27">
        <v>0.04</v>
      </c>
      <c r="X46" s="27">
        <v>0.04</v>
      </c>
      <c r="Y46" s="27">
        <v>0.09</v>
      </c>
      <c r="Z46" s="27">
        <v>0.09</v>
      </c>
      <c r="AA46" s="27">
        <v>2.3</v>
      </c>
      <c r="AB46" s="27">
        <v>2.3</v>
      </c>
      <c r="AC46" s="27">
        <v>0.8</v>
      </c>
      <c r="AD46" s="27">
        <v>0.8</v>
      </c>
      <c r="AE46" s="27">
        <v>1.2</v>
      </c>
      <c r="AF46" s="27">
        <v>1.2</v>
      </c>
    </row>
    <row r="47" spans="1:32" ht="21" customHeight="1">
      <c r="A47" s="28"/>
      <c r="B47" s="29" t="s">
        <v>25</v>
      </c>
      <c r="C47" s="14"/>
      <c r="D47" s="14"/>
      <c r="E47" s="30">
        <f aca="true" t="shared" si="5" ref="E47:M47">E41+E42+E43+E44+E45+E46</f>
        <v>25.74</v>
      </c>
      <c r="F47" s="30">
        <f t="shared" si="5"/>
        <v>32</v>
      </c>
      <c r="G47" s="30">
        <f t="shared" si="5"/>
        <v>18.68</v>
      </c>
      <c r="H47" s="30">
        <f t="shared" si="5"/>
        <v>22.95</v>
      </c>
      <c r="I47" s="30">
        <f t="shared" si="5"/>
        <v>26.71</v>
      </c>
      <c r="J47" s="30">
        <f t="shared" si="5"/>
        <v>32.21</v>
      </c>
      <c r="K47" s="30">
        <f t="shared" si="5"/>
        <v>9.59</v>
      </c>
      <c r="L47" s="30">
        <f t="shared" si="5"/>
        <v>11.77</v>
      </c>
      <c r="M47" s="30">
        <f t="shared" si="5"/>
        <v>83.16</v>
      </c>
      <c r="N47" s="30">
        <f>N41+N43+N44+N45+N46</f>
        <v>53.37</v>
      </c>
      <c r="O47" s="30">
        <f aca="true" t="shared" si="6" ref="O47:AF47">O41+O42+O43+O44+O45+O46</f>
        <v>672.66</v>
      </c>
      <c r="P47" s="31">
        <f t="shared" si="6"/>
        <v>805.36</v>
      </c>
      <c r="Q47" s="31">
        <f t="shared" si="6"/>
        <v>103.57000000000001</v>
      </c>
      <c r="R47" s="31">
        <f t="shared" si="6"/>
        <v>135.26</v>
      </c>
      <c r="S47" s="30">
        <f t="shared" si="6"/>
        <v>261.6</v>
      </c>
      <c r="T47" s="30">
        <f t="shared" si="6"/>
        <v>321.90000000000003</v>
      </c>
      <c r="U47" s="31">
        <f t="shared" si="6"/>
        <v>68.4</v>
      </c>
      <c r="V47" s="31">
        <f t="shared" si="6"/>
        <v>81.4</v>
      </c>
      <c r="W47" s="31">
        <f t="shared" si="6"/>
        <v>6.28</v>
      </c>
      <c r="X47" s="31">
        <f t="shared" si="6"/>
        <v>7.7</v>
      </c>
      <c r="Y47" s="31">
        <f t="shared" si="6"/>
        <v>0.252</v>
      </c>
      <c r="Z47" s="31">
        <f t="shared" si="6"/>
        <v>0.312</v>
      </c>
      <c r="AA47" s="31">
        <f t="shared" si="6"/>
        <v>2.432</v>
      </c>
      <c r="AB47" s="31">
        <f t="shared" si="6"/>
        <v>2.4819999999999998</v>
      </c>
      <c r="AC47" s="30">
        <f t="shared" si="6"/>
        <v>19.2</v>
      </c>
      <c r="AD47" s="30">
        <f t="shared" si="6"/>
        <v>25.87</v>
      </c>
      <c r="AE47" s="31">
        <f t="shared" si="6"/>
        <v>4.5</v>
      </c>
      <c r="AF47" s="31">
        <f t="shared" si="6"/>
        <v>5.65</v>
      </c>
    </row>
    <row r="48" spans="1:32" ht="27.75" customHeight="1">
      <c r="A48" s="6"/>
      <c r="B48" s="63" t="s">
        <v>32</v>
      </c>
      <c r="C48" s="14"/>
      <c r="D48" s="14"/>
      <c r="E48" s="14">
        <f>E39+E47</f>
        <v>40.769999999999996</v>
      </c>
      <c r="F48" s="14">
        <f>F39+F47</f>
        <v>51.43000000000001</v>
      </c>
      <c r="G48" s="18">
        <f>G39+G47</f>
        <v>18.68</v>
      </c>
      <c r="H48" s="14">
        <f>H39+H47</f>
        <v>27.02</v>
      </c>
      <c r="I48" s="14">
        <f>I47+I39</f>
        <v>40.54</v>
      </c>
      <c r="J48" s="14">
        <f>K39+K47</f>
        <v>33.01</v>
      </c>
      <c r="K48" s="14">
        <f aca="true" t="shared" si="7" ref="K48:AF48">K39+K47</f>
        <v>33.01</v>
      </c>
      <c r="L48" s="18">
        <f t="shared" si="7"/>
        <v>11.77</v>
      </c>
      <c r="M48" s="14">
        <f t="shared" si="7"/>
        <v>195.31</v>
      </c>
      <c r="N48" s="14">
        <f t="shared" si="7"/>
        <v>170.25</v>
      </c>
      <c r="O48" s="14">
        <f t="shared" si="7"/>
        <v>1253.26</v>
      </c>
      <c r="P48" s="15">
        <f t="shared" si="7"/>
        <v>1513.3600000000001</v>
      </c>
      <c r="Q48" s="15">
        <f t="shared" si="7"/>
        <v>337.96999999999997</v>
      </c>
      <c r="R48" s="19">
        <f t="shared" si="7"/>
        <v>383.86</v>
      </c>
      <c r="S48" s="15">
        <f t="shared" si="7"/>
        <v>492.65000000000003</v>
      </c>
      <c r="T48" s="15">
        <f t="shared" si="7"/>
        <v>554.97</v>
      </c>
      <c r="U48" s="31">
        <f t="shared" si="7"/>
        <v>115.01</v>
      </c>
      <c r="V48" s="31">
        <f t="shared" si="7"/>
        <v>128.83</v>
      </c>
      <c r="W48" s="31">
        <f t="shared" si="7"/>
        <v>9.44</v>
      </c>
      <c r="X48" s="31">
        <f t="shared" si="7"/>
        <v>11.902000000000001</v>
      </c>
      <c r="Y48" s="15">
        <f t="shared" si="7"/>
        <v>0.372</v>
      </c>
      <c r="Z48" s="15">
        <f t="shared" si="7"/>
        <v>0.45399999999999996</v>
      </c>
      <c r="AA48" s="15">
        <f t="shared" si="7"/>
        <v>2.8819999999999997</v>
      </c>
      <c r="AB48" s="15">
        <f t="shared" si="7"/>
        <v>2.9639999999999995</v>
      </c>
      <c r="AC48" s="15">
        <f t="shared" si="7"/>
        <v>27.53</v>
      </c>
      <c r="AD48" s="15">
        <f t="shared" si="7"/>
        <v>34.2</v>
      </c>
      <c r="AE48" s="15">
        <f t="shared" si="7"/>
        <v>72.83</v>
      </c>
      <c r="AF48" s="15">
        <f t="shared" si="7"/>
        <v>83.88000000000001</v>
      </c>
    </row>
    <row r="49" spans="1:32" ht="15" customHeight="1">
      <c r="A49" s="32"/>
      <c r="B49" s="69"/>
      <c r="C49" s="33"/>
      <c r="D49" s="33"/>
      <c r="E49" s="33"/>
      <c r="F49" s="33"/>
      <c r="G49" s="34"/>
      <c r="H49" s="33"/>
      <c r="I49" s="33"/>
      <c r="J49" s="33"/>
      <c r="K49" s="33"/>
      <c r="L49" s="34"/>
      <c r="M49" s="33"/>
      <c r="N49" s="33"/>
      <c r="O49" s="33"/>
      <c r="P49" s="35"/>
      <c r="Q49" s="35"/>
      <c r="R49" s="36"/>
      <c r="S49" s="35"/>
      <c r="T49" s="35"/>
      <c r="U49" s="37"/>
      <c r="V49" s="37"/>
      <c r="W49" s="37"/>
      <c r="X49" s="37"/>
      <c r="Y49" s="35"/>
      <c r="Z49" s="35"/>
      <c r="AA49" s="35"/>
      <c r="AB49" s="35"/>
      <c r="AC49" s="35"/>
      <c r="AD49" s="35"/>
      <c r="AE49" s="35"/>
      <c r="AF49" s="38"/>
    </row>
    <row r="50" spans="1:32" ht="30" customHeight="1">
      <c r="A50" s="73" t="s">
        <v>33</v>
      </c>
      <c r="B50" s="80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1:32" ht="21" customHeight="1">
      <c r="A51" s="74" t="s">
        <v>0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</row>
    <row r="52" spans="1:32" ht="27" customHeight="1">
      <c r="A52" s="75" t="s">
        <v>1</v>
      </c>
      <c r="B52" s="76" t="s">
        <v>2</v>
      </c>
      <c r="C52" s="75" t="s">
        <v>3</v>
      </c>
      <c r="D52" s="75"/>
      <c r="E52" s="75" t="s">
        <v>4</v>
      </c>
      <c r="F52" s="75"/>
      <c r="G52" s="75"/>
      <c r="H52" s="75"/>
      <c r="I52" s="75"/>
      <c r="J52" s="75"/>
      <c r="K52" s="75"/>
      <c r="L52" s="75"/>
      <c r="M52" s="75"/>
      <c r="N52" s="75"/>
      <c r="O52" s="75" t="s">
        <v>34</v>
      </c>
      <c r="P52" s="75"/>
      <c r="Q52" s="76" t="s">
        <v>6</v>
      </c>
      <c r="R52" s="76"/>
      <c r="S52" s="76"/>
      <c r="T52" s="76"/>
      <c r="U52" s="76"/>
      <c r="V52" s="76"/>
      <c r="W52" s="76"/>
      <c r="X52" s="76"/>
      <c r="Y52" s="81" t="s">
        <v>7</v>
      </c>
      <c r="Z52" s="81"/>
      <c r="AA52" s="81"/>
      <c r="AB52" s="81"/>
      <c r="AC52" s="81"/>
      <c r="AD52" s="81"/>
      <c r="AE52" s="81"/>
      <c r="AF52" s="81"/>
    </row>
    <row r="53" spans="1:32" ht="15" customHeight="1">
      <c r="A53" s="75"/>
      <c r="B53" s="76"/>
      <c r="C53" s="75" t="s">
        <v>68</v>
      </c>
      <c r="D53" s="75" t="s">
        <v>69</v>
      </c>
      <c r="E53" s="77" t="s">
        <v>8</v>
      </c>
      <c r="F53" s="77"/>
      <c r="G53" s="77"/>
      <c r="H53" s="77"/>
      <c r="I53" s="77" t="s">
        <v>9</v>
      </c>
      <c r="J53" s="77"/>
      <c r="K53" s="77"/>
      <c r="L53" s="77"/>
      <c r="M53" s="75" t="s">
        <v>10</v>
      </c>
      <c r="N53" s="75"/>
      <c r="O53" s="75" t="s">
        <v>68</v>
      </c>
      <c r="P53" s="76" t="s">
        <v>70</v>
      </c>
      <c r="Q53" s="81" t="s">
        <v>11</v>
      </c>
      <c r="R53" s="81"/>
      <c r="S53" s="81" t="s">
        <v>12</v>
      </c>
      <c r="T53" s="81"/>
      <c r="U53" s="81" t="s">
        <v>13</v>
      </c>
      <c r="V53" s="81"/>
      <c r="W53" s="81" t="s">
        <v>14</v>
      </c>
      <c r="X53" s="81"/>
      <c r="Y53" s="81" t="s">
        <v>15</v>
      </c>
      <c r="Z53" s="81"/>
      <c r="AA53" s="81" t="s">
        <v>16</v>
      </c>
      <c r="AB53" s="81"/>
      <c r="AC53" s="81" t="s">
        <v>17</v>
      </c>
      <c r="AD53" s="81"/>
      <c r="AE53" s="81" t="s">
        <v>18</v>
      </c>
      <c r="AF53" s="81"/>
    </row>
    <row r="54" spans="1:32" ht="16.5" customHeight="1">
      <c r="A54" s="75"/>
      <c r="B54" s="76"/>
      <c r="C54" s="75"/>
      <c r="D54" s="75"/>
      <c r="E54" s="77" t="s">
        <v>19</v>
      </c>
      <c r="F54" s="77"/>
      <c r="G54" s="75"/>
      <c r="H54" s="75"/>
      <c r="I54" s="77" t="s">
        <v>19</v>
      </c>
      <c r="J54" s="77"/>
      <c r="K54" s="75"/>
      <c r="L54" s="75"/>
      <c r="M54" s="75"/>
      <c r="N54" s="75"/>
      <c r="O54" s="75"/>
      <c r="P54" s="76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</row>
    <row r="55" spans="1:32" ht="29.25" customHeight="1">
      <c r="A55" s="75"/>
      <c r="B55" s="76"/>
      <c r="C55" s="75"/>
      <c r="D55" s="75"/>
      <c r="E55" s="3" t="s">
        <v>66</v>
      </c>
      <c r="F55" s="3" t="s">
        <v>67</v>
      </c>
      <c r="G55" s="3"/>
      <c r="H55" s="3"/>
      <c r="I55" s="3" t="s">
        <v>66</v>
      </c>
      <c r="J55" s="3" t="s">
        <v>67</v>
      </c>
      <c r="K55" s="3"/>
      <c r="L55" s="3" t="s">
        <v>23</v>
      </c>
      <c r="M55" s="3" t="s">
        <v>66</v>
      </c>
      <c r="N55" s="3" t="s">
        <v>67</v>
      </c>
      <c r="O55" s="75"/>
      <c r="P55" s="76"/>
      <c r="Q55" s="3" t="s">
        <v>66</v>
      </c>
      <c r="R55" s="3" t="s">
        <v>67</v>
      </c>
      <c r="S55" s="3" t="s">
        <v>66</v>
      </c>
      <c r="T55" s="3" t="s">
        <v>67</v>
      </c>
      <c r="U55" s="3" t="s">
        <v>66</v>
      </c>
      <c r="V55" s="3" t="s">
        <v>67</v>
      </c>
      <c r="W55" s="3" t="s">
        <v>66</v>
      </c>
      <c r="X55" s="3" t="s">
        <v>67</v>
      </c>
      <c r="Y55" s="3" t="s">
        <v>66</v>
      </c>
      <c r="Z55" s="3" t="s">
        <v>67</v>
      </c>
      <c r="AA55" s="3" t="s">
        <v>66</v>
      </c>
      <c r="AB55" s="3" t="s">
        <v>67</v>
      </c>
      <c r="AC55" s="3" t="s">
        <v>66</v>
      </c>
      <c r="AD55" s="3" t="s">
        <v>67</v>
      </c>
      <c r="AE55" s="3" t="s">
        <v>66</v>
      </c>
      <c r="AF55" s="3" t="s">
        <v>67</v>
      </c>
    </row>
    <row r="56" spans="1:32" ht="37.5" customHeight="1">
      <c r="A56" s="6"/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57.75" customHeight="1">
      <c r="A57" s="6">
        <v>399</v>
      </c>
      <c r="B57" s="7" t="s">
        <v>57</v>
      </c>
      <c r="C57" s="6">
        <v>180</v>
      </c>
      <c r="D57" s="6">
        <v>240</v>
      </c>
      <c r="E57" s="6">
        <v>6.52</v>
      </c>
      <c r="F57" s="6">
        <v>9.78</v>
      </c>
      <c r="G57" s="6"/>
      <c r="H57" s="6"/>
      <c r="I57" s="6">
        <v>3.71</v>
      </c>
      <c r="J57" s="6">
        <v>5.56</v>
      </c>
      <c r="K57" s="6"/>
      <c r="L57" s="6">
        <v>2.89</v>
      </c>
      <c r="M57" s="6">
        <v>40.47</v>
      </c>
      <c r="N57" s="6">
        <v>60.71</v>
      </c>
      <c r="O57" s="6">
        <v>221</v>
      </c>
      <c r="P57" s="5">
        <v>331.5</v>
      </c>
      <c r="Q57" s="5">
        <v>83.5</v>
      </c>
      <c r="R57" s="5">
        <v>125.25</v>
      </c>
      <c r="S57" s="5">
        <v>106.74</v>
      </c>
      <c r="T57" s="5">
        <v>160.11</v>
      </c>
      <c r="U57" s="5">
        <v>25.37</v>
      </c>
      <c r="V57" s="5">
        <v>38.05</v>
      </c>
      <c r="W57" s="5">
        <v>1.11</v>
      </c>
      <c r="X57" s="5">
        <v>1.66</v>
      </c>
      <c r="Y57" s="5">
        <v>0.12</v>
      </c>
      <c r="Z57" s="5">
        <v>0.18</v>
      </c>
      <c r="AA57" s="5">
        <v>0.11</v>
      </c>
      <c r="AB57" s="5">
        <v>0.165</v>
      </c>
      <c r="AC57" s="5">
        <v>0.1</v>
      </c>
      <c r="AD57" s="5">
        <v>0.15</v>
      </c>
      <c r="AE57" s="5">
        <v>0.93</v>
      </c>
      <c r="AF57" s="5">
        <v>1.4</v>
      </c>
    </row>
    <row r="58" spans="1:34" ht="36.75" customHeight="1">
      <c r="A58" s="6">
        <v>338</v>
      </c>
      <c r="B58" s="7" t="s">
        <v>60</v>
      </c>
      <c r="C58" s="6">
        <v>150</v>
      </c>
      <c r="D58" s="6">
        <v>150</v>
      </c>
      <c r="E58" s="6">
        <v>2.26</v>
      </c>
      <c r="F58" s="6">
        <v>2.26</v>
      </c>
      <c r="G58" s="6"/>
      <c r="H58" s="6"/>
      <c r="I58" s="6">
        <v>0.76</v>
      </c>
      <c r="J58" s="6">
        <v>0.76</v>
      </c>
      <c r="K58" s="6"/>
      <c r="L58" s="6">
        <v>0.3</v>
      </c>
      <c r="M58" s="6">
        <v>28.5</v>
      </c>
      <c r="N58" s="6">
        <v>28.5</v>
      </c>
      <c r="O58" s="6">
        <v>141.76</v>
      </c>
      <c r="P58" s="5">
        <v>141.76</v>
      </c>
      <c r="Q58" s="5">
        <v>51</v>
      </c>
      <c r="R58" s="5">
        <v>51</v>
      </c>
      <c r="S58" s="5">
        <v>35</v>
      </c>
      <c r="T58" s="5">
        <v>35</v>
      </c>
      <c r="U58" s="5">
        <v>20</v>
      </c>
      <c r="V58" s="5">
        <v>20</v>
      </c>
      <c r="W58" s="5">
        <v>0.5</v>
      </c>
      <c r="X58" s="5">
        <v>0.5</v>
      </c>
      <c r="Y58" s="5">
        <v>0.06</v>
      </c>
      <c r="Z58" s="5">
        <v>0.06</v>
      </c>
      <c r="AA58" s="5">
        <v>0.02</v>
      </c>
      <c r="AB58" s="5">
        <v>0.02</v>
      </c>
      <c r="AC58" s="5">
        <v>90</v>
      </c>
      <c r="AD58" s="5">
        <v>90</v>
      </c>
      <c r="AE58" s="5">
        <v>0.3</v>
      </c>
      <c r="AF58" s="5">
        <v>0.3</v>
      </c>
      <c r="AG58" s="61"/>
      <c r="AH58" s="61"/>
    </row>
    <row r="59" spans="1:32" ht="7.5" customHeight="1" hidden="1">
      <c r="A59" s="6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23.25" customHeight="1">
      <c r="A60" s="6">
        <v>44</v>
      </c>
      <c r="B60" s="7" t="s">
        <v>56</v>
      </c>
      <c r="C60" s="6">
        <v>200</v>
      </c>
      <c r="D60" s="6">
        <v>200</v>
      </c>
      <c r="E60" s="6">
        <v>2</v>
      </c>
      <c r="F60" s="6">
        <v>2.3</v>
      </c>
      <c r="G60" s="6"/>
      <c r="H60" s="6"/>
      <c r="I60" s="6">
        <v>0</v>
      </c>
      <c r="J60" s="6">
        <v>0</v>
      </c>
      <c r="K60" s="6"/>
      <c r="L60" s="6">
        <v>0</v>
      </c>
      <c r="M60" s="6">
        <v>6.6</v>
      </c>
      <c r="N60" s="6">
        <v>6.6</v>
      </c>
      <c r="O60" s="6">
        <v>36</v>
      </c>
      <c r="P60" s="5">
        <v>36</v>
      </c>
      <c r="Q60" s="5">
        <v>26</v>
      </c>
      <c r="R60" s="5">
        <v>26</v>
      </c>
      <c r="S60" s="5">
        <v>64</v>
      </c>
      <c r="T60" s="5">
        <v>64</v>
      </c>
      <c r="U60" s="5">
        <v>13</v>
      </c>
      <c r="V60" s="5">
        <v>13</v>
      </c>
      <c r="W60" s="5">
        <v>0.6</v>
      </c>
      <c r="X60" s="5">
        <v>0.6</v>
      </c>
      <c r="Y60" s="5">
        <v>0</v>
      </c>
      <c r="Z60" s="5">
        <v>0</v>
      </c>
      <c r="AA60" s="5">
        <v>0.06</v>
      </c>
      <c r="AB60" s="5">
        <v>0.06</v>
      </c>
      <c r="AC60" s="5">
        <v>17</v>
      </c>
      <c r="AD60" s="5">
        <v>17</v>
      </c>
      <c r="AE60" s="5">
        <v>0.1</v>
      </c>
      <c r="AF60" s="5">
        <v>0.1</v>
      </c>
    </row>
    <row r="61" spans="1:32" ht="2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40.5" customHeight="1">
      <c r="A62" s="8" t="s">
        <v>103</v>
      </c>
      <c r="B62" s="7" t="s">
        <v>102</v>
      </c>
      <c r="C62" s="6">
        <v>40</v>
      </c>
      <c r="D62" s="6">
        <v>50</v>
      </c>
      <c r="E62" s="6">
        <v>2.24</v>
      </c>
      <c r="F62" s="6">
        <v>3.07</v>
      </c>
      <c r="G62" s="6"/>
      <c r="H62" s="6"/>
      <c r="I62" s="6">
        <v>0.8</v>
      </c>
      <c r="J62" s="6">
        <v>1.07</v>
      </c>
      <c r="K62" s="6"/>
      <c r="L62" s="6"/>
      <c r="M62" s="6">
        <v>16.7</v>
      </c>
      <c r="N62" s="6">
        <v>20.9</v>
      </c>
      <c r="O62" s="6">
        <v>85.7</v>
      </c>
      <c r="P62" s="5">
        <v>107.2</v>
      </c>
      <c r="Q62" s="5">
        <v>9.2</v>
      </c>
      <c r="R62" s="5">
        <v>13.8</v>
      </c>
      <c r="S62" s="5">
        <v>42.4</v>
      </c>
      <c r="T62" s="5">
        <v>63.6</v>
      </c>
      <c r="U62" s="5">
        <v>10</v>
      </c>
      <c r="V62" s="5">
        <v>15</v>
      </c>
      <c r="W62" s="5">
        <v>1.24</v>
      </c>
      <c r="X62" s="5">
        <v>1.86</v>
      </c>
      <c r="Y62" s="5">
        <v>0.04</v>
      </c>
      <c r="Z62" s="5">
        <v>0.07</v>
      </c>
      <c r="AA62" s="5" t="s">
        <v>53</v>
      </c>
      <c r="AB62" s="5">
        <v>0.05</v>
      </c>
      <c r="AC62" s="5">
        <v>0</v>
      </c>
      <c r="AD62" s="5">
        <v>0</v>
      </c>
      <c r="AE62" s="5">
        <v>1.2</v>
      </c>
      <c r="AF62" s="5">
        <v>1.82</v>
      </c>
    </row>
    <row r="63" spans="1:32" ht="20.25" customHeight="1">
      <c r="A63" s="8"/>
      <c r="B63" s="13" t="s">
        <v>25</v>
      </c>
      <c r="C63" s="14"/>
      <c r="D63" s="14"/>
      <c r="E63" s="14">
        <f aca="true" t="shared" si="8" ref="E63:AF63">SUM(E56:E62)</f>
        <v>13.02</v>
      </c>
      <c r="F63" s="14">
        <f t="shared" si="8"/>
        <v>17.41</v>
      </c>
      <c r="G63" s="14">
        <f t="shared" si="8"/>
        <v>0</v>
      </c>
      <c r="H63" s="14">
        <f t="shared" si="8"/>
        <v>0</v>
      </c>
      <c r="I63" s="14">
        <f t="shared" si="8"/>
        <v>5.27</v>
      </c>
      <c r="J63" s="14">
        <f t="shared" si="8"/>
        <v>7.39</v>
      </c>
      <c r="K63" s="14">
        <f t="shared" si="8"/>
        <v>0</v>
      </c>
      <c r="L63" s="14">
        <f t="shared" si="8"/>
        <v>3.19</v>
      </c>
      <c r="M63" s="14">
        <f t="shared" si="8"/>
        <v>92.27</v>
      </c>
      <c r="N63" s="14">
        <f t="shared" si="8"/>
        <v>116.71000000000001</v>
      </c>
      <c r="O63" s="14">
        <f t="shared" si="8"/>
        <v>484.46</v>
      </c>
      <c r="P63" s="15">
        <f t="shared" si="8"/>
        <v>616.46</v>
      </c>
      <c r="Q63" s="15">
        <f t="shared" si="8"/>
        <v>169.7</v>
      </c>
      <c r="R63" s="15">
        <f t="shared" si="8"/>
        <v>216.05</v>
      </c>
      <c r="S63" s="15">
        <f t="shared" si="8"/>
        <v>248.14000000000001</v>
      </c>
      <c r="T63" s="15">
        <f t="shared" si="8"/>
        <v>322.71000000000004</v>
      </c>
      <c r="U63" s="15">
        <f t="shared" si="8"/>
        <v>68.37</v>
      </c>
      <c r="V63" s="15">
        <f t="shared" si="8"/>
        <v>86.05</v>
      </c>
      <c r="W63" s="15">
        <f t="shared" si="8"/>
        <v>3.45</v>
      </c>
      <c r="X63" s="15">
        <f t="shared" si="8"/>
        <v>4.62</v>
      </c>
      <c r="Y63" s="15">
        <f t="shared" si="8"/>
        <v>0.22</v>
      </c>
      <c r="Z63" s="15">
        <f t="shared" si="8"/>
        <v>0.31</v>
      </c>
      <c r="AA63" s="15">
        <f t="shared" si="8"/>
        <v>0.19</v>
      </c>
      <c r="AB63" s="15">
        <f t="shared" si="8"/>
        <v>0.295</v>
      </c>
      <c r="AC63" s="15">
        <f t="shared" si="8"/>
        <v>107.1</v>
      </c>
      <c r="AD63" s="15">
        <f t="shared" si="8"/>
        <v>107.15</v>
      </c>
      <c r="AE63" s="15">
        <f t="shared" si="8"/>
        <v>2.5300000000000002</v>
      </c>
      <c r="AF63" s="19">
        <f t="shared" si="8"/>
        <v>3.62</v>
      </c>
    </row>
    <row r="64" spans="1:32" ht="20.25" customHeight="1">
      <c r="A64" s="74" t="s">
        <v>26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</row>
    <row r="65" spans="1:32" ht="74.25" customHeight="1">
      <c r="A65" s="3">
        <v>27</v>
      </c>
      <c r="B65" s="7" t="s">
        <v>83</v>
      </c>
      <c r="C65" s="6">
        <v>200</v>
      </c>
      <c r="D65" s="6">
        <v>250</v>
      </c>
      <c r="E65" s="6">
        <v>6.61</v>
      </c>
      <c r="F65" s="6">
        <v>7.13</v>
      </c>
      <c r="G65" s="6">
        <v>7.25</v>
      </c>
      <c r="H65" s="6">
        <v>8.3</v>
      </c>
      <c r="I65" s="6">
        <v>3.56</v>
      </c>
      <c r="J65" s="6">
        <v>4.45</v>
      </c>
      <c r="K65" s="6">
        <v>5.5</v>
      </c>
      <c r="L65" s="6">
        <v>6.2</v>
      </c>
      <c r="M65" s="6">
        <v>12.46</v>
      </c>
      <c r="N65" s="6">
        <v>15.5</v>
      </c>
      <c r="O65" s="6">
        <v>128.04</v>
      </c>
      <c r="P65" s="5">
        <v>160.05</v>
      </c>
      <c r="Q65" s="5">
        <v>30</v>
      </c>
      <c r="R65" s="5">
        <v>38</v>
      </c>
      <c r="S65" s="5">
        <v>160</v>
      </c>
      <c r="T65" s="5">
        <v>175</v>
      </c>
      <c r="U65" s="5">
        <v>27</v>
      </c>
      <c r="V65" s="5">
        <v>32</v>
      </c>
      <c r="W65" s="5">
        <v>1</v>
      </c>
      <c r="X65" s="5">
        <v>1.2</v>
      </c>
      <c r="Y65" s="5">
        <v>0.13</v>
      </c>
      <c r="Z65" s="5">
        <v>0.18</v>
      </c>
      <c r="AA65" s="5">
        <v>0.05</v>
      </c>
      <c r="AB65" s="5">
        <v>0.07</v>
      </c>
      <c r="AC65" s="5">
        <v>0</v>
      </c>
      <c r="AD65" s="5">
        <v>0</v>
      </c>
      <c r="AE65" s="5">
        <v>1</v>
      </c>
      <c r="AF65" s="5">
        <v>1.2</v>
      </c>
    </row>
    <row r="66" spans="1:32" ht="44.25" customHeight="1">
      <c r="A66" s="8" t="s">
        <v>103</v>
      </c>
      <c r="B66" s="7" t="s">
        <v>102</v>
      </c>
      <c r="C66" s="6">
        <v>40</v>
      </c>
      <c r="D66" s="6">
        <v>50</v>
      </c>
      <c r="E66" s="6">
        <v>2.24</v>
      </c>
      <c r="F66" s="6">
        <v>3.07</v>
      </c>
      <c r="G66" s="6"/>
      <c r="H66" s="6"/>
      <c r="I66" s="6">
        <v>0.8</v>
      </c>
      <c r="J66" s="6">
        <v>1.07</v>
      </c>
      <c r="K66" s="6"/>
      <c r="L66" s="6"/>
      <c r="M66" s="6">
        <v>16.7</v>
      </c>
      <c r="N66" s="6">
        <v>20.9</v>
      </c>
      <c r="O66" s="6">
        <v>85.7</v>
      </c>
      <c r="P66" s="5">
        <v>107.2</v>
      </c>
      <c r="Q66" s="5">
        <v>9.2</v>
      </c>
      <c r="R66" s="5">
        <v>13.8</v>
      </c>
      <c r="S66" s="5">
        <v>42.4</v>
      </c>
      <c r="T66" s="5">
        <v>63.6</v>
      </c>
      <c r="U66" s="5">
        <v>10</v>
      </c>
      <c r="V66" s="5">
        <v>15</v>
      </c>
      <c r="W66" s="5">
        <v>1.24</v>
      </c>
      <c r="X66" s="5">
        <v>1.86</v>
      </c>
      <c r="Y66" s="5">
        <v>0.04</v>
      </c>
      <c r="Z66" s="5">
        <v>0.07</v>
      </c>
      <c r="AA66" s="5">
        <v>0.04</v>
      </c>
      <c r="AB66" s="5">
        <v>0.05</v>
      </c>
      <c r="AC66" s="5">
        <v>0</v>
      </c>
      <c r="AD66" s="5">
        <v>0</v>
      </c>
      <c r="AE66" s="5">
        <v>1.2</v>
      </c>
      <c r="AF66" s="5">
        <v>1.82</v>
      </c>
    </row>
    <row r="67" spans="1:32" ht="0.75" customHeight="1">
      <c r="A67" s="6"/>
      <c r="B67" s="7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43.5" customHeight="1">
      <c r="A68" s="6">
        <v>219</v>
      </c>
      <c r="B68" s="7" t="s">
        <v>62</v>
      </c>
      <c r="C68" s="3" t="s">
        <v>63</v>
      </c>
      <c r="D68" s="3" t="s">
        <v>64</v>
      </c>
      <c r="E68" s="6">
        <v>28.44</v>
      </c>
      <c r="F68" s="6">
        <v>33.64</v>
      </c>
      <c r="G68" s="6">
        <v>24.2</v>
      </c>
      <c r="H68" s="6">
        <v>32.2</v>
      </c>
      <c r="I68" s="6">
        <v>19.51</v>
      </c>
      <c r="J68" s="6">
        <v>22.81</v>
      </c>
      <c r="K68" s="6">
        <v>0</v>
      </c>
      <c r="L68" s="6">
        <v>0</v>
      </c>
      <c r="M68" s="6">
        <v>17.1</v>
      </c>
      <c r="N68" s="6">
        <v>20.52</v>
      </c>
      <c r="O68" s="6">
        <v>357.17</v>
      </c>
      <c r="P68" s="5">
        <v>421.2</v>
      </c>
      <c r="Q68" s="5">
        <v>125.4</v>
      </c>
      <c r="R68" s="5">
        <v>149.2</v>
      </c>
      <c r="S68" s="5">
        <v>225.4</v>
      </c>
      <c r="T68" s="5">
        <v>278.5</v>
      </c>
      <c r="U68" s="5">
        <v>20</v>
      </c>
      <c r="V68" s="5">
        <v>33.3</v>
      </c>
      <c r="W68" s="5">
        <v>1.6</v>
      </c>
      <c r="X68" s="5">
        <v>2.5</v>
      </c>
      <c r="Y68" s="5">
        <v>0.08</v>
      </c>
      <c r="Z68" s="5">
        <v>0.09</v>
      </c>
      <c r="AA68" s="5">
        <v>0.45</v>
      </c>
      <c r="AB68" s="5">
        <v>0.5</v>
      </c>
      <c r="AC68" s="5">
        <v>1</v>
      </c>
      <c r="AD68" s="5">
        <v>1.2</v>
      </c>
      <c r="AE68" s="5">
        <v>3.1</v>
      </c>
      <c r="AF68" s="5">
        <v>3.4</v>
      </c>
    </row>
    <row r="69" spans="1:32" ht="35.25" customHeight="1">
      <c r="A69" s="6">
        <v>45</v>
      </c>
      <c r="B69" s="9" t="s">
        <v>24</v>
      </c>
      <c r="C69" s="3" t="s">
        <v>54</v>
      </c>
      <c r="D69" s="3" t="s">
        <v>55</v>
      </c>
      <c r="E69" s="3">
        <v>0.13</v>
      </c>
      <c r="F69" s="6">
        <v>0.13</v>
      </c>
      <c r="G69" s="6">
        <v>0</v>
      </c>
      <c r="H69" s="6">
        <v>0</v>
      </c>
      <c r="I69" s="6">
        <v>0.02</v>
      </c>
      <c r="J69" s="6">
        <v>0.02</v>
      </c>
      <c r="K69" s="6">
        <v>0.02</v>
      </c>
      <c r="L69" s="6">
        <v>0.02</v>
      </c>
      <c r="M69" s="6">
        <v>15.2</v>
      </c>
      <c r="N69" s="6">
        <v>15.2</v>
      </c>
      <c r="O69" s="6">
        <v>62</v>
      </c>
      <c r="P69" s="5">
        <v>62</v>
      </c>
      <c r="Q69" s="5">
        <v>14.2</v>
      </c>
      <c r="R69" s="5">
        <v>14.2</v>
      </c>
      <c r="S69" s="5">
        <v>4.4</v>
      </c>
      <c r="T69" s="5">
        <v>4.4</v>
      </c>
      <c r="U69" s="5">
        <v>2.4</v>
      </c>
      <c r="V69" s="5">
        <v>2.4</v>
      </c>
      <c r="W69" s="5">
        <v>0.36</v>
      </c>
      <c r="X69" s="5">
        <v>0.36</v>
      </c>
      <c r="Y69" s="10">
        <v>0</v>
      </c>
      <c r="Z69" s="10">
        <v>0</v>
      </c>
      <c r="AA69" s="11">
        <v>0</v>
      </c>
      <c r="AB69" s="10">
        <v>0</v>
      </c>
      <c r="AC69" s="12">
        <v>2.83</v>
      </c>
      <c r="AD69" s="12">
        <v>2.83</v>
      </c>
      <c r="AE69" s="5">
        <v>0.03</v>
      </c>
      <c r="AF69" s="5">
        <v>0.03</v>
      </c>
    </row>
    <row r="70" spans="1:32" ht="41.25" customHeight="1">
      <c r="A70" s="6"/>
      <c r="B70" s="9" t="s">
        <v>107</v>
      </c>
      <c r="C70" s="3">
        <v>40</v>
      </c>
      <c r="D70" s="3">
        <v>40</v>
      </c>
      <c r="E70" s="3">
        <v>2.88</v>
      </c>
      <c r="F70" s="6">
        <v>2.88</v>
      </c>
      <c r="G70" s="6"/>
      <c r="H70" s="6">
        <v>1.4</v>
      </c>
      <c r="I70" s="6">
        <v>9.24</v>
      </c>
      <c r="J70" s="6">
        <v>9.24</v>
      </c>
      <c r="K70" s="6">
        <v>0.8</v>
      </c>
      <c r="L70" s="6"/>
      <c r="M70" s="6">
        <v>23.52</v>
      </c>
      <c r="N70" s="6">
        <v>23.52</v>
      </c>
      <c r="O70" s="6">
        <v>191.2</v>
      </c>
      <c r="P70" s="5">
        <v>191.2</v>
      </c>
      <c r="Q70" s="5">
        <v>33</v>
      </c>
      <c r="R70" s="5">
        <v>66</v>
      </c>
      <c r="S70" s="5">
        <v>25</v>
      </c>
      <c r="T70" s="5">
        <v>50</v>
      </c>
      <c r="U70" s="5">
        <v>6</v>
      </c>
      <c r="V70" s="5">
        <v>12</v>
      </c>
      <c r="W70" s="5">
        <v>0.4</v>
      </c>
      <c r="X70" s="5">
        <v>0.8</v>
      </c>
      <c r="Y70" s="10">
        <v>0.01</v>
      </c>
      <c r="Z70" s="10">
        <v>0.02</v>
      </c>
      <c r="AA70" s="11">
        <v>0.04</v>
      </c>
      <c r="AB70" s="10">
        <v>0.08</v>
      </c>
      <c r="AC70" s="12">
        <v>0.3</v>
      </c>
      <c r="AD70" s="12">
        <v>0.6</v>
      </c>
      <c r="AE70" s="5">
        <v>0</v>
      </c>
      <c r="AF70" s="5">
        <v>0</v>
      </c>
    </row>
    <row r="71" spans="1:32" ht="51.75" customHeight="1">
      <c r="A71" s="28"/>
      <c r="B71" s="39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40"/>
      <c r="Q71" s="40"/>
      <c r="R71" s="40"/>
      <c r="S71" s="40"/>
      <c r="T71" s="40"/>
      <c r="U71" s="40"/>
      <c r="W71" s="40"/>
      <c r="X71" s="41"/>
      <c r="Y71" s="42"/>
      <c r="Z71" s="42"/>
      <c r="AA71" s="43"/>
      <c r="AB71" s="42"/>
      <c r="AC71" s="41"/>
      <c r="AD71" s="41"/>
      <c r="AE71" s="41"/>
      <c r="AF71" s="41"/>
    </row>
    <row r="72" spans="1:32" ht="26.25" customHeight="1">
      <c r="A72" s="6"/>
      <c r="B72" s="13" t="s">
        <v>25</v>
      </c>
      <c r="C72" s="6"/>
      <c r="D72" s="6"/>
      <c r="E72" s="14">
        <f aca="true" t="shared" si="9" ref="E72:AF72">E65+E66+E67+E69+E70+E71</f>
        <v>11.860000000000003</v>
      </c>
      <c r="F72" s="14">
        <f t="shared" si="9"/>
        <v>13.21</v>
      </c>
      <c r="G72" s="14">
        <f t="shared" si="9"/>
        <v>7.25</v>
      </c>
      <c r="H72" s="14">
        <f t="shared" si="9"/>
        <v>9.700000000000001</v>
      </c>
      <c r="I72" s="14">
        <f t="shared" si="9"/>
        <v>13.620000000000001</v>
      </c>
      <c r="J72" s="14">
        <f t="shared" si="9"/>
        <v>14.780000000000001</v>
      </c>
      <c r="K72" s="14">
        <f t="shared" si="9"/>
        <v>6.319999999999999</v>
      </c>
      <c r="L72" s="14">
        <f t="shared" si="9"/>
        <v>6.22</v>
      </c>
      <c r="M72" s="14">
        <f t="shared" si="9"/>
        <v>67.88</v>
      </c>
      <c r="N72" s="14">
        <f t="shared" si="9"/>
        <v>75.11999999999999</v>
      </c>
      <c r="O72" s="14">
        <f t="shared" si="9"/>
        <v>466.94</v>
      </c>
      <c r="P72" s="15">
        <f t="shared" si="9"/>
        <v>520.45</v>
      </c>
      <c r="Q72" s="15">
        <f t="shared" si="9"/>
        <v>86.4</v>
      </c>
      <c r="R72" s="15">
        <f t="shared" si="9"/>
        <v>132</v>
      </c>
      <c r="S72" s="15">
        <f t="shared" si="9"/>
        <v>231.8</v>
      </c>
      <c r="T72" s="15">
        <f t="shared" si="9"/>
        <v>293</v>
      </c>
      <c r="U72" s="15">
        <f t="shared" si="9"/>
        <v>45.4</v>
      </c>
      <c r="V72" s="15">
        <f t="shared" si="9"/>
        <v>61.4</v>
      </c>
      <c r="W72" s="15">
        <f t="shared" si="9"/>
        <v>3</v>
      </c>
      <c r="X72" s="15">
        <f t="shared" si="9"/>
        <v>4.22</v>
      </c>
      <c r="Y72" s="15">
        <f t="shared" si="9"/>
        <v>0.18000000000000002</v>
      </c>
      <c r="Z72" s="15">
        <f t="shared" si="9"/>
        <v>0.27</v>
      </c>
      <c r="AA72" s="15">
        <f t="shared" si="9"/>
        <v>0.13</v>
      </c>
      <c r="AB72" s="15">
        <f t="shared" si="9"/>
        <v>0.2</v>
      </c>
      <c r="AC72" s="15">
        <f t="shared" si="9"/>
        <v>3.13</v>
      </c>
      <c r="AD72" s="15">
        <f t="shared" si="9"/>
        <v>3.43</v>
      </c>
      <c r="AE72" s="15">
        <f t="shared" si="9"/>
        <v>2.23</v>
      </c>
      <c r="AF72" s="15">
        <f t="shared" si="9"/>
        <v>3.05</v>
      </c>
    </row>
    <row r="73" spans="1:32" ht="25.5" customHeight="1">
      <c r="A73" s="6"/>
      <c r="B73" s="13" t="s">
        <v>32</v>
      </c>
      <c r="C73" s="6"/>
      <c r="D73" s="6"/>
      <c r="E73" s="14">
        <f aca="true" t="shared" si="10" ref="E73:AF73">E63+E72</f>
        <v>24.880000000000003</v>
      </c>
      <c r="F73" s="14">
        <f t="shared" si="10"/>
        <v>30.62</v>
      </c>
      <c r="G73" s="14">
        <f t="shared" si="10"/>
        <v>7.25</v>
      </c>
      <c r="H73" s="14">
        <f t="shared" si="10"/>
        <v>9.700000000000001</v>
      </c>
      <c r="I73" s="14">
        <f t="shared" si="10"/>
        <v>18.89</v>
      </c>
      <c r="J73" s="14">
        <f t="shared" si="10"/>
        <v>22.17</v>
      </c>
      <c r="K73" s="14">
        <f t="shared" si="10"/>
        <v>6.319999999999999</v>
      </c>
      <c r="L73" s="14">
        <f t="shared" si="10"/>
        <v>9.41</v>
      </c>
      <c r="M73" s="14">
        <f t="shared" si="10"/>
        <v>160.14999999999998</v>
      </c>
      <c r="N73" s="14">
        <f t="shared" si="10"/>
        <v>191.82999999999998</v>
      </c>
      <c r="O73" s="14">
        <f t="shared" si="10"/>
        <v>951.4</v>
      </c>
      <c r="P73" s="15">
        <f t="shared" si="10"/>
        <v>1136.91</v>
      </c>
      <c r="Q73" s="15">
        <f t="shared" si="10"/>
        <v>256.1</v>
      </c>
      <c r="R73" s="15">
        <f t="shared" si="10"/>
        <v>348.05</v>
      </c>
      <c r="S73" s="15">
        <f t="shared" si="10"/>
        <v>479.94000000000005</v>
      </c>
      <c r="T73" s="15">
        <f t="shared" si="10"/>
        <v>615.71</v>
      </c>
      <c r="U73" s="15">
        <f t="shared" si="10"/>
        <v>113.77000000000001</v>
      </c>
      <c r="V73" s="15">
        <f t="shared" si="10"/>
        <v>147.45</v>
      </c>
      <c r="W73" s="15">
        <f t="shared" si="10"/>
        <v>6.45</v>
      </c>
      <c r="X73" s="15">
        <f t="shared" si="10"/>
        <v>8.84</v>
      </c>
      <c r="Y73" s="15">
        <f t="shared" si="10"/>
        <v>0.4</v>
      </c>
      <c r="Z73" s="15">
        <f t="shared" si="10"/>
        <v>0.5800000000000001</v>
      </c>
      <c r="AA73" s="15">
        <f t="shared" si="10"/>
        <v>0.32</v>
      </c>
      <c r="AB73" s="15">
        <f t="shared" si="10"/>
        <v>0.495</v>
      </c>
      <c r="AC73" s="15">
        <f t="shared" si="10"/>
        <v>110.22999999999999</v>
      </c>
      <c r="AD73" s="15">
        <f t="shared" si="10"/>
        <v>110.58000000000001</v>
      </c>
      <c r="AE73" s="15">
        <f t="shared" si="10"/>
        <v>4.76</v>
      </c>
      <c r="AF73" s="15">
        <f t="shared" si="10"/>
        <v>6.67</v>
      </c>
    </row>
    <row r="74" spans="1:32" ht="22.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</row>
    <row r="75" spans="1:32" ht="33" customHeight="1">
      <c r="A75" s="73" t="s">
        <v>36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</row>
    <row r="76" spans="1:32" ht="26.25" customHeight="1">
      <c r="A76" s="74" t="s">
        <v>0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</row>
    <row r="77" spans="1:32" ht="32.25" customHeight="1">
      <c r="A77" s="75" t="s">
        <v>1</v>
      </c>
      <c r="B77" s="76" t="s">
        <v>2</v>
      </c>
      <c r="C77" s="75" t="s">
        <v>3</v>
      </c>
      <c r="D77" s="75"/>
      <c r="E77" s="75" t="s">
        <v>4</v>
      </c>
      <c r="F77" s="75"/>
      <c r="G77" s="75"/>
      <c r="H77" s="75"/>
      <c r="I77" s="75"/>
      <c r="J77" s="75"/>
      <c r="K77" s="75"/>
      <c r="L77" s="75"/>
      <c r="M77" s="75"/>
      <c r="N77" s="75"/>
      <c r="O77" s="75" t="s">
        <v>37</v>
      </c>
      <c r="P77" s="75"/>
      <c r="Q77" s="76" t="s">
        <v>6</v>
      </c>
      <c r="R77" s="76"/>
      <c r="S77" s="76"/>
      <c r="T77" s="76"/>
      <c r="U77" s="76"/>
      <c r="V77" s="76"/>
      <c r="W77" s="76"/>
      <c r="X77" s="76"/>
      <c r="Y77" s="81" t="s">
        <v>7</v>
      </c>
      <c r="Z77" s="81"/>
      <c r="AA77" s="81"/>
      <c r="AB77" s="81"/>
      <c r="AC77" s="81"/>
      <c r="AD77" s="81"/>
      <c r="AE77" s="81"/>
      <c r="AF77" s="81"/>
    </row>
    <row r="78" spans="1:32" ht="19.5" customHeight="1">
      <c r="A78" s="75"/>
      <c r="B78" s="76"/>
      <c r="C78" s="75" t="s">
        <v>68</v>
      </c>
      <c r="D78" s="75" t="s">
        <v>69</v>
      </c>
      <c r="E78" s="77" t="s">
        <v>8</v>
      </c>
      <c r="F78" s="77"/>
      <c r="G78" s="77"/>
      <c r="H78" s="77"/>
      <c r="I78" s="77" t="s">
        <v>9</v>
      </c>
      <c r="J78" s="77"/>
      <c r="K78" s="77"/>
      <c r="L78" s="77"/>
      <c r="M78" s="75" t="s">
        <v>10</v>
      </c>
      <c r="N78" s="75"/>
      <c r="O78" s="75" t="s">
        <v>68</v>
      </c>
      <c r="P78" s="76" t="s">
        <v>67</v>
      </c>
      <c r="Q78" s="81" t="s">
        <v>11</v>
      </c>
      <c r="R78" s="81"/>
      <c r="S78" s="81" t="s">
        <v>12</v>
      </c>
      <c r="T78" s="81"/>
      <c r="U78" s="81" t="s">
        <v>13</v>
      </c>
      <c r="V78" s="81"/>
      <c r="W78" s="81" t="s">
        <v>14</v>
      </c>
      <c r="X78" s="81"/>
      <c r="Y78" s="81" t="s">
        <v>15</v>
      </c>
      <c r="Z78" s="81"/>
      <c r="AA78" s="81" t="s">
        <v>16</v>
      </c>
      <c r="AB78" s="81"/>
      <c r="AC78" s="81" t="s">
        <v>17</v>
      </c>
      <c r="AD78" s="81"/>
      <c r="AE78" s="81" t="s">
        <v>18</v>
      </c>
      <c r="AF78" s="81"/>
    </row>
    <row r="79" spans="1:32" ht="17.25" customHeight="1">
      <c r="A79" s="75"/>
      <c r="B79" s="76"/>
      <c r="C79" s="75"/>
      <c r="D79" s="75"/>
      <c r="E79" s="77" t="s">
        <v>19</v>
      </c>
      <c r="F79" s="77"/>
      <c r="G79" s="75" t="s">
        <v>20</v>
      </c>
      <c r="H79" s="75"/>
      <c r="I79" s="77" t="s">
        <v>19</v>
      </c>
      <c r="J79" s="77"/>
      <c r="K79" s="75" t="s">
        <v>21</v>
      </c>
      <c r="L79" s="75"/>
      <c r="M79" s="75"/>
      <c r="N79" s="75"/>
      <c r="O79" s="75"/>
      <c r="P79" s="76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</row>
    <row r="80" spans="1:32" ht="30" customHeight="1">
      <c r="A80" s="75"/>
      <c r="B80" s="76"/>
      <c r="C80" s="75"/>
      <c r="D80" s="75"/>
      <c r="E80" s="3" t="s">
        <v>66</v>
      </c>
      <c r="F80" s="3" t="s">
        <v>67</v>
      </c>
      <c r="G80" s="3" t="s">
        <v>22</v>
      </c>
      <c r="H80" s="3" t="s">
        <v>23</v>
      </c>
      <c r="I80" s="3" t="s">
        <v>66</v>
      </c>
      <c r="J80" s="3" t="s">
        <v>67</v>
      </c>
      <c r="K80" s="3" t="s">
        <v>22</v>
      </c>
      <c r="L80" s="3" t="s">
        <v>23</v>
      </c>
      <c r="M80" s="3" t="s">
        <v>66</v>
      </c>
      <c r="N80" s="3" t="s">
        <v>67</v>
      </c>
      <c r="O80" s="75"/>
      <c r="P80" s="76"/>
      <c r="Q80" s="3" t="s">
        <v>66</v>
      </c>
      <c r="R80" s="3" t="s">
        <v>67</v>
      </c>
      <c r="S80" s="3" t="s">
        <v>66</v>
      </c>
      <c r="T80" s="3" t="s">
        <v>67</v>
      </c>
      <c r="U80" s="3" t="s">
        <v>66</v>
      </c>
      <c r="V80" s="3" t="s">
        <v>67</v>
      </c>
      <c r="W80" s="3" t="s">
        <v>66</v>
      </c>
      <c r="X80" s="3" t="s">
        <v>67</v>
      </c>
      <c r="Y80" s="3" t="s">
        <v>66</v>
      </c>
      <c r="Z80" s="3" t="s">
        <v>67</v>
      </c>
      <c r="AA80" s="3" t="s">
        <v>66</v>
      </c>
      <c r="AB80" s="3" t="s">
        <v>67</v>
      </c>
      <c r="AC80" s="3" t="s">
        <v>66</v>
      </c>
      <c r="AD80" s="3" t="s">
        <v>67</v>
      </c>
      <c r="AE80" s="3" t="s">
        <v>66</v>
      </c>
      <c r="AF80" s="3" t="s">
        <v>67</v>
      </c>
    </row>
    <row r="81" spans="1:32" ht="41.25" customHeight="1">
      <c r="A81" s="6">
        <v>201</v>
      </c>
      <c r="B81" s="7" t="s">
        <v>126</v>
      </c>
      <c r="C81" s="6" t="s">
        <v>127</v>
      </c>
      <c r="D81" s="6" t="s">
        <v>117</v>
      </c>
      <c r="E81" s="6">
        <v>2.48</v>
      </c>
      <c r="F81" s="6">
        <v>3.72</v>
      </c>
      <c r="G81" s="6"/>
      <c r="H81" s="6"/>
      <c r="I81" s="6">
        <v>9.2</v>
      </c>
      <c r="J81" s="6">
        <v>13.8</v>
      </c>
      <c r="K81" s="6"/>
      <c r="L81" s="6"/>
      <c r="M81" s="6">
        <v>23.16</v>
      </c>
      <c r="N81" s="6">
        <v>34.74</v>
      </c>
      <c r="O81" s="6">
        <v>179.6</v>
      </c>
      <c r="P81" s="5">
        <v>269.4</v>
      </c>
      <c r="Q81" s="5">
        <v>2.3</v>
      </c>
      <c r="R81" s="5">
        <v>3.5</v>
      </c>
      <c r="S81" s="5">
        <v>1.3</v>
      </c>
      <c r="T81" s="5">
        <v>3.4</v>
      </c>
      <c r="U81" s="5">
        <v>0.03</v>
      </c>
      <c r="V81" s="5">
        <v>0.06</v>
      </c>
      <c r="W81" s="5">
        <v>0.01</v>
      </c>
      <c r="X81" s="5">
        <v>0.02</v>
      </c>
      <c r="Y81" s="5">
        <v>0.3</v>
      </c>
      <c r="Z81" s="5">
        <v>0.1</v>
      </c>
      <c r="AA81" s="5">
        <v>0.1</v>
      </c>
      <c r="AB81" s="5">
        <v>0.2</v>
      </c>
      <c r="AC81" s="5">
        <v>0</v>
      </c>
      <c r="AD81" s="5">
        <v>0</v>
      </c>
      <c r="AE81" s="5">
        <v>0</v>
      </c>
      <c r="AF81" s="5">
        <v>0</v>
      </c>
    </row>
    <row r="82" spans="1:32" ht="48.75" customHeight="1">
      <c r="A82" s="3">
        <v>40</v>
      </c>
      <c r="B82" s="7" t="s">
        <v>73</v>
      </c>
      <c r="C82" s="3">
        <v>150</v>
      </c>
      <c r="D82" s="3">
        <v>200</v>
      </c>
      <c r="E82" s="6">
        <v>5.35</v>
      </c>
      <c r="F82" s="6">
        <v>7.14</v>
      </c>
      <c r="G82" s="6">
        <v>9.9</v>
      </c>
      <c r="H82" s="6">
        <v>19.9</v>
      </c>
      <c r="I82" s="6">
        <v>0.55</v>
      </c>
      <c r="J82" s="6">
        <v>0.74</v>
      </c>
      <c r="K82" s="6">
        <v>13.9</v>
      </c>
      <c r="L82" s="6">
        <v>27.8</v>
      </c>
      <c r="M82" s="6">
        <v>25.6</v>
      </c>
      <c r="N82" s="6">
        <v>27.6</v>
      </c>
      <c r="O82" s="6">
        <v>157.4</v>
      </c>
      <c r="P82" s="5">
        <v>209.9</v>
      </c>
      <c r="Q82" s="5">
        <v>131</v>
      </c>
      <c r="R82" s="5">
        <v>262</v>
      </c>
      <c r="S82" s="5">
        <v>78</v>
      </c>
      <c r="T82" s="5">
        <v>156</v>
      </c>
      <c r="U82" s="5">
        <v>13</v>
      </c>
      <c r="V82" s="5">
        <v>26</v>
      </c>
      <c r="W82" s="5">
        <v>0.9</v>
      </c>
      <c r="X82" s="5">
        <v>1.8</v>
      </c>
      <c r="Y82" s="5">
        <v>0.17</v>
      </c>
      <c r="Z82" s="5">
        <v>0.34</v>
      </c>
      <c r="AA82" s="5">
        <v>0.08</v>
      </c>
      <c r="AB82" s="5">
        <v>0.16</v>
      </c>
      <c r="AC82" s="5">
        <v>0</v>
      </c>
      <c r="AD82" s="5">
        <v>0</v>
      </c>
      <c r="AE82" s="5">
        <v>1.7</v>
      </c>
      <c r="AF82" s="5">
        <v>3.4</v>
      </c>
    </row>
    <row r="83" spans="1:32" ht="39.75" customHeight="1">
      <c r="A83" s="20">
        <v>268</v>
      </c>
      <c r="B83" s="44" t="s">
        <v>118</v>
      </c>
      <c r="C83" s="6">
        <v>75</v>
      </c>
      <c r="D83" s="6">
        <v>80</v>
      </c>
      <c r="E83" s="6">
        <v>15.83</v>
      </c>
      <c r="F83" s="6">
        <v>16.88</v>
      </c>
      <c r="G83" s="6">
        <v>22.6</v>
      </c>
      <c r="H83" s="6">
        <v>31.2</v>
      </c>
      <c r="I83" s="6">
        <v>10.2</v>
      </c>
      <c r="J83" s="6">
        <v>10.88</v>
      </c>
      <c r="K83" s="17">
        <v>17</v>
      </c>
      <c r="L83" s="6">
        <v>19</v>
      </c>
      <c r="M83" s="6">
        <v>0</v>
      </c>
      <c r="N83" s="6">
        <v>0</v>
      </c>
      <c r="O83" s="6">
        <v>154.69</v>
      </c>
      <c r="P83" s="5">
        <v>165</v>
      </c>
      <c r="Q83" s="5">
        <v>33</v>
      </c>
      <c r="R83" s="5">
        <v>42</v>
      </c>
      <c r="S83" s="5">
        <v>156</v>
      </c>
      <c r="T83" s="5">
        <v>163</v>
      </c>
      <c r="U83" s="5">
        <v>19</v>
      </c>
      <c r="V83" s="5">
        <v>22</v>
      </c>
      <c r="W83" s="5">
        <v>1.6</v>
      </c>
      <c r="X83" s="5">
        <v>2.4</v>
      </c>
      <c r="Y83" s="5">
        <v>0.04</v>
      </c>
      <c r="Z83" s="5">
        <v>0.06</v>
      </c>
      <c r="AA83" s="5">
        <v>0.12</v>
      </c>
      <c r="AB83" s="5">
        <v>0.23</v>
      </c>
      <c r="AC83" s="5">
        <v>1.4</v>
      </c>
      <c r="AD83" s="5">
        <v>1.6</v>
      </c>
      <c r="AE83" s="5">
        <v>6.1</v>
      </c>
      <c r="AF83" s="12">
        <v>7.2</v>
      </c>
    </row>
    <row r="84" spans="1:32" ht="1.5" customHeight="1">
      <c r="A84" s="6"/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36.75" customHeight="1">
      <c r="A85" s="28">
        <v>382</v>
      </c>
      <c r="B85" s="39" t="s">
        <v>86</v>
      </c>
      <c r="C85" s="28">
        <v>200</v>
      </c>
      <c r="D85" s="28">
        <v>200</v>
      </c>
      <c r="E85" s="28">
        <v>4.62</v>
      </c>
      <c r="F85" s="28">
        <v>4.62</v>
      </c>
      <c r="G85" s="28">
        <v>0</v>
      </c>
      <c r="H85" s="28">
        <v>0</v>
      </c>
      <c r="I85" s="28">
        <v>4.02</v>
      </c>
      <c r="J85" s="28">
        <v>4.02</v>
      </c>
      <c r="K85" s="28">
        <v>0</v>
      </c>
      <c r="L85" s="28">
        <v>0</v>
      </c>
      <c r="M85" s="28">
        <v>43.8</v>
      </c>
      <c r="N85" s="28">
        <v>43.8</v>
      </c>
      <c r="O85" s="28">
        <v>177.56</v>
      </c>
      <c r="P85" s="40">
        <v>177.56</v>
      </c>
      <c r="Q85" s="40">
        <v>181</v>
      </c>
      <c r="R85" s="40">
        <v>181</v>
      </c>
      <c r="S85" s="40">
        <v>11</v>
      </c>
      <c r="T85" s="40">
        <v>11</v>
      </c>
      <c r="U85" s="40">
        <v>136.5</v>
      </c>
      <c r="V85" s="2">
        <v>136.5</v>
      </c>
      <c r="W85" s="40">
        <v>0.15</v>
      </c>
      <c r="X85" s="41">
        <v>0.15</v>
      </c>
      <c r="Y85" s="42">
        <v>0.04</v>
      </c>
      <c r="Z85" s="42">
        <v>0.04</v>
      </c>
      <c r="AA85" s="43">
        <v>0.2</v>
      </c>
      <c r="AB85" s="42">
        <v>0.2</v>
      </c>
      <c r="AC85" s="41">
        <v>1.5</v>
      </c>
      <c r="AD85" s="41">
        <v>1.5</v>
      </c>
      <c r="AE85" s="41">
        <v>0.15</v>
      </c>
      <c r="AF85" s="41">
        <v>0.15</v>
      </c>
    </row>
    <row r="86" spans="1:32" ht="36.75" customHeight="1">
      <c r="A86" s="8" t="s">
        <v>103</v>
      </c>
      <c r="B86" s="7" t="s">
        <v>102</v>
      </c>
      <c r="C86" s="6">
        <v>40</v>
      </c>
      <c r="D86" s="6">
        <v>50</v>
      </c>
      <c r="E86" s="6">
        <v>2.24</v>
      </c>
      <c r="F86" s="6">
        <v>3.07</v>
      </c>
      <c r="G86" s="6"/>
      <c r="H86" s="6"/>
      <c r="I86" s="6">
        <v>0.8</v>
      </c>
      <c r="J86" s="6">
        <v>1.07</v>
      </c>
      <c r="K86" s="6"/>
      <c r="L86" s="6"/>
      <c r="M86" s="6">
        <v>16.7</v>
      </c>
      <c r="N86" s="6">
        <v>20.9</v>
      </c>
      <c r="O86" s="6">
        <v>85.7</v>
      </c>
      <c r="P86" s="5">
        <v>107.2</v>
      </c>
      <c r="Q86" s="5">
        <v>9.2</v>
      </c>
      <c r="R86" s="5">
        <v>13.8</v>
      </c>
      <c r="S86" s="5">
        <v>42.4</v>
      </c>
      <c r="T86" s="5">
        <v>63.6</v>
      </c>
      <c r="U86" s="5">
        <v>10</v>
      </c>
      <c r="V86" s="5">
        <v>15</v>
      </c>
      <c r="W86" s="5">
        <v>1.24</v>
      </c>
      <c r="X86" s="5">
        <v>1.86</v>
      </c>
      <c r="Y86" s="5">
        <v>0.04</v>
      </c>
      <c r="Z86" s="5">
        <v>0.07</v>
      </c>
      <c r="AA86" s="5" t="s">
        <v>53</v>
      </c>
      <c r="AB86" s="5">
        <v>0.05</v>
      </c>
      <c r="AC86" s="5">
        <v>0</v>
      </c>
      <c r="AD86" s="5">
        <v>0</v>
      </c>
      <c r="AE86" s="5">
        <v>1.2</v>
      </c>
      <c r="AF86" s="5">
        <v>1.82</v>
      </c>
    </row>
    <row r="87" spans="1:32" ht="36.75" customHeight="1">
      <c r="A87" s="6" t="s">
        <v>104</v>
      </c>
      <c r="B87" s="7" t="s">
        <v>101</v>
      </c>
      <c r="C87" s="6">
        <v>40</v>
      </c>
      <c r="D87" s="6">
        <v>60</v>
      </c>
      <c r="E87" s="6">
        <v>2.6</v>
      </c>
      <c r="F87" s="6">
        <v>3.96</v>
      </c>
      <c r="G87" s="6"/>
      <c r="H87" s="6"/>
      <c r="I87" s="6">
        <v>0.48</v>
      </c>
      <c r="J87" s="6">
        <v>0.72</v>
      </c>
      <c r="K87" s="6"/>
      <c r="L87" s="6"/>
      <c r="M87" s="6">
        <v>1.05</v>
      </c>
      <c r="N87" s="6">
        <v>1.38</v>
      </c>
      <c r="O87" s="6">
        <v>72.4</v>
      </c>
      <c r="P87" s="5">
        <v>108.6</v>
      </c>
      <c r="Q87" s="5">
        <v>14</v>
      </c>
      <c r="R87" s="5">
        <v>21</v>
      </c>
      <c r="S87" s="5">
        <v>10</v>
      </c>
      <c r="T87" s="5">
        <v>12</v>
      </c>
      <c r="U87" s="5">
        <v>0.31</v>
      </c>
      <c r="V87" s="5">
        <v>0.63</v>
      </c>
      <c r="W87" s="5">
        <v>0.08</v>
      </c>
      <c r="X87" s="5">
        <v>1.12</v>
      </c>
      <c r="Y87" s="5">
        <v>0.02</v>
      </c>
      <c r="Z87" s="5">
        <v>0.04</v>
      </c>
      <c r="AA87" s="5">
        <v>0.07</v>
      </c>
      <c r="AB87" s="5">
        <v>0.1</v>
      </c>
      <c r="AC87" s="5">
        <v>0</v>
      </c>
      <c r="AD87" s="5">
        <v>0</v>
      </c>
      <c r="AE87" s="5">
        <v>67.2</v>
      </c>
      <c r="AF87" s="5">
        <v>75.4</v>
      </c>
    </row>
    <row r="88" spans="1:32" ht="36.75" customHeight="1">
      <c r="A88" s="6"/>
      <c r="B88" s="13" t="s">
        <v>38</v>
      </c>
      <c r="C88" s="6"/>
      <c r="D88" s="6"/>
      <c r="E88" s="14">
        <f aca="true" t="shared" si="11" ref="E88:AF88">SUM(E81:E87)</f>
        <v>33.120000000000005</v>
      </c>
      <c r="F88" s="14">
        <f t="shared" si="11"/>
        <v>39.39</v>
      </c>
      <c r="G88" s="14">
        <f t="shared" si="11"/>
        <v>32.5</v>
      </c>
      <c r="H88" s="14">
        <f t="shared" si="11"/>
        <v>51.099999999999994</v>
      </c>
      <c r="I88" s="14">
        <f t="shared" si="11"/>
        <v>25.25</v>
      </c>
      <c r="J88" s="14">
        <f t="shared" si="11"/>
        <v>31.23</v>
      </c>
      <c r="K88" s="14">
        <f t="shared" si="11"/>
        <v>30.9</v>
      </c>
      <c r="L88" s="14">
        <f t="shared" si="11"/>
        <v>46.8</v>
      </c>
      <c r="M88" s="14">
        <f t="shared" si="11"/>
        <v>110.31</v>
      </c>
      <c r="N88" s="14">
        <f t="shared" si="11"/>
        <v>128.42</v>
      </c>
      <c r="O88" s="14">
        <f t="shared" si="11"/>
        <v>827.35</v>
      </c>
      <c r="P88" s="15">
        <f t="shared" si="11"/>
        <v>1037.6599999999999</v>
      </c>
      <c r="Q88" s="15">
        <f t="shared" si="11"/>
        <v>370.5</v>
      </c>
      <c r="R88" s="15">
        <f t="shared" si="11"/>
        <v>523.3</v>
      </c>
      <c r="S88" s="15">
        <f t="shared" si="11"/>
        <v>298.7</v>
      </c>
      <c r="T88" s="15">
        <f t="shared" si="11"/>
        <v>409</v>
      </c>
      <c r="U88" s="15">
        <f t="shared" si="11"/>
        <v>178.84</v>
      </c>
      <c r="V88" s="15">
        <f t="shared" si="11"/>
        <v>200.19</v>
      </c>
      <c r="W88" s="15">
        <f t="shared" si="11"/>
        <v>3.9800000000000004</v>
      </c>
      <c r="X88" s="15">
        <f t="shared" si="11"/>
        <v>7.3500000000000005</v>
      </c>
      <c r="Y88" s="15">
        <f t="shared" si="11"/>
        <v>0.6100000000000001</v>
      </c>
      <c r="Z88" s="15">
        <f t="shared" si="11"/>
        <v>0.6500000000000001</v>
      </c>
      <c r="AA88" s="15">
        <f t="shared" si="11"/>
        <v>0.5700000000000001</v>
      </c>
      <c r="AB88" s="15">
        <f t="shared" si="11"/>
        <v>0.9400000000000001</v>
      </c>
      <c r="AC88" s="15">
        <f t="shared" si="11"/>
        <v>2.9</v>
      </c>
      <c r="AD88" s="15">
        <f t="shared" si="11"/>
        <v>3.1</v>
      </c>
      <c r="AE88" s="19">
        <f t="shared" si="11"/>
        <v>76.35000000000001</v>
      </c>
      <c r="AF88" s="19">
        <f t="shared" si="11"/>
        <v>87.97</v>
      </c>
    </row>
    <row r="89" spans="1:32" s="45" customFormat="1" ht="24" customHeight="1">
      <c r="A89" s="74" t="s">
        <v>26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</row>
    <row r="90" spans="1:32" s="45" customFormat="1" ht="43.5" customHeight="1">
      <c r="A90" s="6">
        <v>32</v>
      </c>
      <c r="B90" s="7" t="s">
        <v>119</v>
      </c>
      <c r="C90" s="3">
        <v>200</v>
      </c>
      <c r="D90" s="3">
        <v>250</v>
      </c>
      <c r="E90" s="6">
        <v>6.89</v>
      </c>
      <c r="F90" s="6">
        <v>8.61</v>
      </c>
      <c r="G90" s="6">
        <v>3.5</v>
      </c>
      <c r="H90" s="6">
        <v>4.2</v>
      </c>
      <c r="I90" s="6">
        <v>6.72</v>
      </c>
      <c r="J90" s="6">
        <v>8.4</v>
      </c>
      <c r="K90" s="6">
        <v>1.5</v>
      </c>
      <c r="L90" s="6">
        <v>1.8</v>
      </c>
      <c r="M90" s="6">
        <v>11.47</v>
      </c>
      <c r="N90" s="6">
        <v>14.34</v>
      </c>
      <c r="O90" s="6">
        <v>133.8</v>
      </c>
      <c r="P90" s="5">
        <v>167.25</v>
      </c>
      <c r="Q90" s="5">
        <v>3.8</v>
      </c>
      <c r="R90" s="5">
        <v>3.8</v>
      </c>
      <c r="S90" s="5">
        <v>17.7</v>
      </c>
      <c r="T90" s="5">
        <v>17.7</v>
      </c>
      <c r="U90" s="5">
        <v>189.9</v>
      </c>
      <c r="V90" s="5">
        <v>189.9</v>
      </c>
      <c r="W90" s="5">
        <v>1.3</v>
      </c>
      <c r="X90" s="5">
        <v>1.8</v>
      </c>
      <c r="Y90" s="5">
        <v>0.05</v>
      </c>
      <c r="Z90" s="5">
        <v>0.06</v>
      </c>
      <c r="AA90" s="5">
        <v>0.2</v>
      </c>
      <c r="AB90" s="5">
        <v>0.2</v>
      </c>
      <c r="AC90" s="5">
        <v>1.5</v>
      </c>
      <c r="AD90" s="5">
        <v>2</v>
      </c>
      <c r="AE90" s="5">
        <v>0.8</v>
      </c>
      <c r="AF90" s="5">
        <v>0.9</v>
      </c>
    </row>
    <row r="91" spans="1:32" s="45" customFormat="1" ht="37.5" customHeight="1">
      <c r="A91" s="6">
        <v>43</v>
      </c>
      <c r="B91" s="7" t="s">
        <v>72</v>
      </c>
      <c r="C91" s="6">
        <v>180</v>
      </c>
      <c r="D91" s="6">
        <v>200</v>
      </c>
      <c r="E91" s="6">
        <v>3.67</v>
      </c>
      <c r="F91" s="6">
        <v>4.08</v>
      </c>
      <c r="G91" s="6"/>
      <c r="H91" s="6"/>
      <c r="I91" s="6">
        <v>5.76</v>
      </c>
      <c r="J91" s="6">
        <v>6.4</v>
      </c>
      <c r="K91" s="6"/>
      <c r="L91" s="6"/>
      <c r="M91" s="6">
        <v>24.53</v>
      </c>
      <c r="N91" s="6">
        <v>27.26</v>
      </c>
      <c r="O91" s="6">
        <v>164.7</v>
      </c>
      <c r="P91" s="5">
        <v>183</v>
      </c>
      <c r="Q91" s="5">
        <v>36.96</v>
      </c>
      <c r="R91" s="5">
        <v>49.3</v>
      </c>
      <c r="S91" s="5">
        <v>86.55</v>
      </c>
      <c r="T91" s="5">
        <v>115.46</v>
      </c>
      <c r="U91" s="5">
        <v>27.74</v>
      </c>
      <c r="V91" s="5">
        <v>37</v>
      </c>
      <c r="W91" s="5">
        <v>1.01</v>
      </c>
      <c r="X91" s="5">
        <v>1.35</v>
      </c>
      <c r="Y91" s="5">
        <v>0.14</v>
      </c>
      <c r="Z91" s="5">
        <v>0.19</v>
      </c>
      <c r="AA91" s="5">
        <v>0.11</v>
      </c>
      <c r="AB91" s="5">
        <v>0.15</v>
      </c>
      <c r="AC91" s="5">
        <v>18.15</v>
      </c>
      <c r="AD91" s="5">
        <v>24.21</v>
      </c>
      <c r="AE91" s="5">
        <v>1.36</v>
      </c>
      <c r="AF91" s="5">
        <v>1.8</v>
      </c>
    </row>
    <row r="92" spans="1:32" s="45" customFormat="1" ht="37.5" customHeight="1">
      <c r="A92" s="6">
        <v>268</v>
      </c>
      <c r="B92" s="7" t="s">
        <v>79</v>
      </c>
      <c r="C92" s="6">
        <v>80</v>
      </c>
      <c r="D92" s="6">
        <v>100</v>
      </c>
      <c r="E92" s="6">
        <v>12.54</v>
      </c>
      <c r="F92" s="6">
        <v>15.55</v>
      </c>
      <c r="G92" s="6">
        <v>5</v>
      </c>
      <c r="H92" s="6">
        <v>7.2</v>
      </c>
      <c r="I92" s="6">
        <v>9.24</v>
      </c>
      <c r="J92" s="6">
        <v>11.55</v>
      </c>
      <c r="K92" s="6">
        <v>5.5</v>
      </c>
      <c r="L92" s="6">
        <v>6.4</v>
      </c>
      <c r="M92" s="6">
        <v>12.56</v>
      </c>
      <c r="N92" s="6">
        <v>15.7</v>
      </c>
      <c r="O92" s="6">
        <v>183</v>
      </c>
      <c r="P92" s="5">
        <v>228.75</v>
      </c>
      <c r="Q92" s="5">
        <v>33</v>
      </c>
      <c r="R92" s="5">
        <v>42</v>
      </c>
      <c r="S92" s="5">
        <v>80</v>
      </c>
      <c r="T92" s="5">
        <v>92</v>
      </c>
      <c r="U92" s="5">
        <v>18</v>
      </c>
      <c r="V92" s="5">
        <v>21</v>
      </c>
      <c r="W92" s="5">
        <v>0.7</v>
      </c>
      <c r="X92" s="5">
        <v>0.9</v>
      </c>
      <c r="Y92" s="5">
        <v>0.04</v>
      </c>
      <c r="Z92" s="5">
        <v>0.06</v>
      </c>
      <c r="AA92" s="5">
        <v>0.05</v>
      </c>
      <c r="AB92" s="5">
        <v>0.07</v>
      </c>
      <c r="AC92" s="5">
        <v>0</v>
      </c>
      <c r="AD92" s="5">
        <v>0</v>
      </c>
      <c r="AE92" s="5">
        <v>1.1</v>
      </c>
      <c r="AF92" s="5">
        <v>1.6</v>
      </c>
    </row>
    <row r="93" spans="1:33" s="45" customFormat="1" ht="42.75" customHeight="1">
      <c r="A93" s="6">
        <v>8</v>
      </c>
      <c r="B93" s="16" t="s">
        <v>27</v>
      </c>
      <c r="C93" s="6">
        <v>200</v>
      </c>
      <c r="D93" s="6">
        <v>200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20.2</v>
      </c>
      <c r="N93" s="6">
        <v>20.2</v>
      </c>
      <c r="O93" s="6">
        <v>92</v>
      </c>
      <c r="P93" s="5">
        <v>92</v>
      </c>
      <c r="Q93" s="5">
        <v>14</v>
      </c>
      <c r="R93" s="5">
        <v>14</v>
      </c>
      <c r="S93" s="5">
        <v>14</v>
      </c>
      <c r="T93" s="5">
        <v>14</v>
      </c>
      <c r="U93" s="5">
        <v>8</v>
      </c>
      <c r="V93" s="5">
        <v>8</v>
      </c>
      <c r="W93" s="5">
        <v>2.8</v>
      </c>
      <c r="X93" s="5">
        <v>2.8</v>
      </c>
      <c r="Y93" s="5">
        <v>0.022</v>
      </c>
      <c r="Z93" s="5">
        <v>0.022</v>
      </c>
      <c r="AA93" s="5">
        <v>0.022</v>
      </c>
      <c r="AB93" s="5">
        <v>0.022</v>
      </c>
      <c r="AC93" s="5">
        <v>4</v>
      </c>
      <c r="AD93" s="5">
        <v>4</v>
      </c>
      <c r="AE93" s="5">
        <v>0.2</v>
      </c>
      <c r="AF93" s="5">
        <v>0.2</v>
      </c>
      <c r="AG93" s="46"/>
    </row>
    <row r="94" spans="1:32" s="45" customFormat="1" ht="43.5" customHeight="1">
      <c r="A94" s="6" t="s">
        <v>105</v>
      </c>
      <c r="B94" s="7" t="s">
        <v>31</v>
      </c>
      <c r="C94" s="6">
        <v>150</v>
      </c>
      <c r="D94" s="6">
        <v>150</v>
      </c>
      <c r="E94" s="6">
        <v>0.6</v>
      </c>
      <c r="F94" s="6">
        <v>0.6</v>
      </c>
      <c r="G94" s="6">
        <v>0</v>
      </c>
      <c r="H94" s="6">
        <v>0</v>
      </c>
      <c r="I94" s="6">
        <v>0.6</v>
      </c>
      <c r="J94" s="6">
        <v>0.6</v>
      </c>
      <c r="K94" s="6">
        <v>0.4</v>
      </c>
      <c r="L94" s="6">
        <v>0.4</v>
      </c>
      <c r="M94" s="6">
        <v>14.7</v>
      </c>
      <c r="N94" s="6">
        <v>14.7</v>
      </c>
      <c r="O94" s="6">
        <v>70.3</v>
      </c>
      <c r="P94" s="5">
        <v>70.3</v>
      </c>
      <c r="Q94" s="5">
        <v>19</v>
      </c>
      <c r="R94" s="5">
        <v>19</v>
      </c>
      <c r="S94" s="5">
        <v>16</v>
      </c>
      <c r="T94" s="5">
        <v>16</v>
      </c>
      <c r="U94" s="5">
        <v>12</v>
      </c>
      <c r="V94" s="5">
        <v>12</v>
      </c>
      <c r="W94" s="5">
        <v>2.3</v>
      </c>
      <c r="X94" s="5">
        <v>2.3</v>
      </c>
      <c r="Y94" s="5">
        <v>0.02</v>
      </c>
      <c r="Z94" s="5">
        <v>0.02</v>
      </c>
      <c r="AA94" s="5">
        <v>0.03</v>
      </c>
      <c r="AB94" s="5">
        <v>0.03</v>
      </c>
      <c r="AC94" s="5">
        <v>5</v>
      </c>
      <c r="AD94" s="5">
        <v>5</v>
      </c>
      <c r="AE94" s="5">
        <v>0.1</v>
      </c>
      <c r="AF94" s="5"/>
    </row>
    <row r="95" spans="1:32" s="45" customFormat="1" ht="44.25" customHeight="1">
      <c r="A95" s="8" t="s">
        <v>103</v>
      </c>
      <c r="B95" s="7" t="s">
        <v>102</v>
      </c>
      <c r="C95" s="6">
        <v>40</v>
      </c>
      <c r="D95" s="6">
        <v>50</v>
      </c>
      <c r="E95" s="6">
        <v>2.24</v>
      </c>
      <c r="F95" s="6">
        <v>3.07</v>
      </c>
      <c r="G95" s="6"/>
      <c r="H95" s="6"/>
      <c r="I95" s="6">
        <v>0.8</v>
      </c>
      <c r="J95" s="6">
        <v>1.07</v>
      </c>
      <c r="K95" s="6"/>
      <c r="L95" s="6"/>
      <c r="M95" s="6">
        <v>16.7</v>
      </c>
      <c r="N95" s="6">
        <v>20.9</v>
      </c>
      <c r="O95" s="6">
        <v>85.7</v>
      </c>
      <c r="P95" s="5">
        <v>107.2</v>
      </c>
      <c r="Q95" s="5">
        <v>9.2</v>
      </c>
      <c r="R95" s="5">
        <v>13.8</v>
      </c>
      <c r="S95" s="5">
        <v>42.4</v>
      </c>
      <c r="T95" s="5">
        <v>63.6</v>
      </c>
      <c r="U95" s="5">
        <v>10</v>
      </c>
      <c r="V95" s="5">
        <v>15</v>
      </c>
      <c r="W95" s="5">
        <v>1.24</v>
      </c>
      <c r="X95" s="5">
        <v>1.86</v>
      </c>
      <c r="Y95" s="5">
        <v>0.04</v>
      </c>
      <c r="Z95" s="5">
        <v>0.07</v>
      </c>
      <c r="AA95" s="5">
        <v>0.04</v>
      </c>
      <c r="AB95" s="5">
        <v>0.05</v>
      </c>
      <c r="AC95" s="5">
        <v>0</v>
      </c>
      <c r="AD95" s="5">
        <v>0</v>
      </c>
      <c r="AE95" s="5">
        <v>1.2</v>
      </c>
      <c r="AF95" s="5">
        <v>1.82</v>
      </c>
    </row>
    <row r="96" spans="1:32" s="45" customFormat="1" ht="27" customHeight="1">
      <c r="A96" s="6"/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s="45" customFormat="1" ht="36.75" customHeight="1">
      <c r="A97" s="6"/>
      <c r="B97" s="13" t="s">
        <v>39</v>
      </c>
      <c r="C97" s="6"/>
      <c r="D97" s="6"/>
      <c r="E97" s="14">
        <f aca="true" t="shared" si="12" ref="E97:AF97">E90+E91+E92+E93+E94+E95+E96</f>
        <v>25.939999999999998</v>
      </c>
      <c r="F97" s="14">
        <f t="shared" si="12"/>
        <v>31.910000000000004</v>
      </c>
      <c r="G97" s="14">
        <f t="shared" si="12"/>
        <v>8.5</v>
      </c>
      <c r="H97" s="14">
        <f t="shared" si="12"/>
        <v>11.4</v>
      </c>
      <c r="I97" s="14">
        <f t="shared" si="12"/>
        <v>23.12</v>
      </c>
      <c r="J97" s="14">
        <f t="shared" si="12"/>
        <v>28.020000000000003</v>
      </c>
      <c r="K97" s="14">
        <f t="shared" si="12"/>
        <v>7.4</v>
      </c>
      <c r="L97" s="14">
        <f t="shared" si="12"/>
        <v>8.600000000000001</v>
      </c>
      <c r="M97" s="14">
        <f t="shared" si="12"/>
        <v>100.16000000000001</v>
      </c>
      <c r="N97" s="14">
        <f t="shared" si="12"/>
        <v>113.1</v>
      </c>
      <c r="O97" s="14">
        <f t="shared" si="12"/>
        <v>729.5</v>
      </c>
      <c r="P97" s="15">
        <f t="shared" si="12"/>
        <v>848.5</v>
      </c>
      <c r="Q97" s="15">
        <f t="shared" si="12"/>
        <v>115.96</v>
      </c>
      <c r="R97" s="15">
        <f t="shared" si="12"/>
        <v>141.9</v>
      </c>
      <c r="S97" s="15">
        <f t="shared" si="12"/>
        <v>256.65</v>
      </c>
      <c r="T97" s="15">
        <f t="shared" si="12"/>
        <v>318.76</v>
      </c>
      <c r="U97" s="15">
        <f t="shared" si="12"/>
        <v>265.64</v>
      </c>
      <c r="V97" s="15">
        <f t="shared" si="12"/>
        <v>282.9</v>
      </c>
      <c r="W97" s="15">
        <f t="shared" si="12"/>
        <v>9.35</v>
      </c>
      <c r="X97" s="15">
        <f t="shared" si="12"/>
        <v>11.01</v>
      </c>
      <c r="Y97" s="15">
        <f t="shared" si="12"/>
        <v>0.312</v>
      </c>
      <c r="Z97" s="15">
        <f t="shared" si="12"/>
        <v>0.42200000000000004</v>
      </c>
      <c r="AA97" s="15">
        <f t="shared" si="12"/>
        <v>0.452</v>
      </c>
      <c r="AB97" s="15">
        <f t="shared" si="12"/>
        <v>0.522</v>
      </c>
      <c r="AC97" s="15">
        <f t="shared" si="12"/>
        <v>28.65</v>
      </c>
      <c r="AD97" s="15">
        <f t="shared" si="12"/>
        <v>35.21</v>
      </c>
      <c r="AE97" s="15">
        <f t="shared" si="12"/>
        <v>4.760000000000001</v>
      </c>
      <c r="AF97" s="15">
        <f t="shared" si="12"/>
        <v>6.320000000000001</v>
      </c>
    </row>
    <row r="98" spans="1:32" s="45" customFormat="1" ht="23.25" customHeight="1">
      <c r="A98" s="6"/>
      <c r="B98" s="13" t="s">
        <v>32</v>
      </c>
      <c r="C98" s="6"/>
      <c r="D98" s="6"/>
      <c r="E98" s="14">
        <f aca="true" t="shared" si="13" ref="E98:AF98">E88+E97</f>
        <v>59.06</v>
      </c>
      <c r="F98" s="14">
        <f t="shared" si="13"/>
        <v>71.30000000000001</v>
      </c>
      <c r="G98" s="14">
        <f t="shared" si="13"/>
        <v>41</v>
      </c>
      <c r="H98" s="14">
        <f t="shared" si="13"/>
        <v>62.49999999999999</v>
      </c>
      <c r="I98" s="14">
        <f t="shared" si="13"/>
        <v>48.370000000000005</v>
      </c>
      <c r="J98" s="14">
        <f t="shared" si="13"/>
        <v>59.25</v>
      </c>
      <c r="K98" s="14">
        <f t="shared" si="13"/>
        <v>38.3</v>
      </c>
      <c r="L98" s="14">
        <f t="shared" si="13"/>
        <v>55.4</v>
      </c>
      <c r="M98" s="14">
        <f t="shared" si="13"/>
        <v>210.47000000000003</v>
      </c>
      <c r="N98" s="14">
        <f t="shared" si="13"/>
        <v>241.51999999999998</v>
      </c>
      <c r="O98" s="14">
        <f t="shared" si="13"/>
        <v>1556.85</v>
      </c>
      <c r="P98" s="15">
        <f t="shared" si="13"/>
        <v>1886.1599999999999</v>
      </c>
      <c r="Q98" s="15">
        <f t="shared" si="13"/>
        <v>486.46</v>
      </c>
      <c r="R98" s="15">
        <f t="shared" si="13"/>
        <v>665.1999999999999</v>
      </c>
      <c r="S98" s="15">
        <f t="shared" si="13"/>
        <v>555.3499999999999</v>
      </c>
      <c r="T98" s="15">
        <f t="shared" si="13"/>
        <v>727.76</v>
      </c>
      <c r="U98" s="15">
        <f t="shared" si="13"/>
        <v>444.48</v>
      </c>
      <c r="V98" s="15">
        <f t="shared" si="13"/>
        <v>483.09</v>
      </c>
      <c r="W98" s="15">
        <f t="shared" si="13"/>
        <v>13.33</v>
      </c>
      <c r="X98" s="15">
        <f t="shared" si="13"/>
        <v>18.36</v>
      </c>
      <c r="Y98" s="15">
        <f t="shared" si="13"/>
        <v>0.9220000000000002</v>
      </c>
      <c r="Z98" s="15">
        <f t="shared" si="13"/>
        <v>1.072</v>
      </c>
      <c r="AA98" s="15">
        <f t="shared" si="13"/>
        <v>1.022</v>
      </c>
      <c r="AB98" s="15">
        <f t="shared" si="13"/>
        <v>1.4620000000000002</v>
      </c>
      <c r="AC98" s="15">
        <f t="shared" si="13"/>
        <v>31.549999999999997</v>
      </c>
      <c r="AD98" s="15">
        <f t="shared" si="13"/>
        <v>38.31</v>
      </c>
      <c r="AE98" s="15">
        <f t="shared" si="13"/>
        <v>81.11000000000001</v>
      </c>
      <c r="AF98" s="15">
        <f t="shared" si="13"/>
        <v>94.29</v>
      </c>
    </row>
    <row r="99" spans="1:32" s="45" customFormat="1" ht="26.25" customHeight="1">
      <c r="A99" s="32"/>
      <c r="B99" s="47"/>
      <c r="C99" s="32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8"/>
    </row>
    <row r="100" spans="1:32" ht="21.75" customHeight="1">
      <c r="A100" s="73" t="s">
        <v>48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</row>
    <row r="101" spans="1:32" ht="21" customHeight="1">
      <c r="A101" s="74" t="s">
        <v>0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</row>
    <row r="102" spans="1:32" ht="27" customHeight="1">
      <c r="A102" s="75" t="s">
        <v>1</v>
      </c>
      <c r="B102" s="76" t="s">
        <v>2</v>
      </c>
      <c r="C102" s="75" t="s">
        <v>3</v>
      </c>
      <c r="D102" s="75"/>
      <c r="E102" s="75" t="s">
        <v>4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 t="s">
        <v>40</v>
      </c>
      <c r="P102" s="75"/>
      <c r="Q102" s="76" t="s">
        <v>6</v>
      </c>
      <c r="R102" s="76"/>
      <c r="S102" s="76"/>
      <c r="T102" s="76"/>
      <c r="U102" s="76"/>
      <c r="V102" s="76"/>
      <c r="W102" s="76"/>
      <c r="X102" s="76"/>
      <c r="Y102" s="81" t="s">
        <v>7</v>
      </c>
      <c r="Z102" s="81"/>
      <c r="AA102" s="81"/>
      <c r="AB102" s="81"/>
      <c r="AC102" s="81"/>
      <c r="AD102" s="81"/>
      <c r="AE102" s="81"/>
      <c r="AF102" s="81"/>
    </row>
    <row r="103" spans="1:32" ht="12" customHeight="1">
      <c r="A103" s="75"/>
      <c r="B103" s="76"/>
      <c r="C103" s="75" t="s">
        <v>68</v>
      </c>
      <c r="D103" s="75" t="s">
        <v>69</v>
      </c>
      <c r="E103" s="77" t="s">
        <v>8</v>
      </c>
      <c r="F103" s="77"/>
      <c r="G103" s="77"/>
      <c r="H103" s="77"/>
      <c r="I103" s="77" t="s">
        <v>9</v>
      </c>
      <c r="J103" s="77"/>
      <c r="K103" s="77"/>
      <c r="L103" s="77"/>
      <c r="M103" s="75" t="s">
        <v>10</v>
      </c>
      <c r="N103" s="75"/>
      <c r="O103" s="75"/>
      <c r="P103" s="75"/>
      <c r="Q103" s="81" t="s">
        <v>11</v>
      </c>
      <c r="R103" s="81"/>
      <c r="S103" s="81" t="s">
        <v>12</v>
      </c>
      <c r="T103" s="81"/>
      <c r="U103" s="81" t="s">
        <v>13</v>
      </c>
      <c r="V103" s="81"/>
      <c r="W103" s="81" t="s">
        <v>14</v>
      </c>
      <c r="X103" s="81"/>
      <c r="Y103" s="81" t="s">
        <v>15</v>
      </c>
      <c r="Z103" s="81"/>
      <c r="AA103" s="81" t="s">
        <v>16</v>
      </c>
      <c r="AB103" s="81"/>
      <c r="AC103" s="81" t="s">
        <v>17</v>
      </c>
      <c r="AD103" s="81"/>
      <c r="AE103" s="81" t="s">
        <v>18</v>
      </c>
      <c r="AF103" s="81"/>
    </row>
    <row r="104" spans="1:32" ht="12" customHeight="1">
      <c r="A104" s="75"/>
      <c r="B104" s="76"/>
      <c r="C104" s="75"/>
      <c r="D104" s="75"/>
      <c r="E104" s="77" t="s">
        <v>19</v>
      </c>
      <c r="F104" s="77"/>
      <c r="G104" s="75" t="s">
        <v>20</v>
      </c>
      <c r="H104" s="75"/>
      <c r="I104" s="77" t="s">
        <v>19</v>
      </c>
      <c r="J104" s="77"/>
      <c r="K104" s="75" t="s">
        <v>21</v>
      </c>
      <c r="L104" s="75"/>
      <c r="M104" s="75"/>
      <c r="N104" s="75"/>
      <c r="O104" s="75"/>
      <c r="P104" s="75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</row>
    <row r="105" spans="1:32" ht="33" customHeight="1">
      <c r="A105" s="75"/>
      <c r="B105" s="76"/>
      <c r="C105" s="75"/>
      <c r="D105" s="75"/>
      <c r="E105" s="3" t="s">
        <v>66</v>
      </c>
      <c r="F105" s="3" t="s">
        <v>67</v>
      </c>
      <c r="G105" s="3" t="s">
        <v>22</v>
      </c>
      <c r="H105" s="3" t="s">
        <v>23</v>
      </c>
      <c r="I105" s="3" t="s">
        <v>66</v>
      </c>
      <c r="J105" s="3" t="s">
        <v>67</v>
      </c>
      <c r="K105" s="3" t="s">
        <v>22</v>
      </c>
      <c r="L105" s="3" t="s">
        <v>23</v>
      </c>
      <c r="M105" s="3" t="s">
        <v>66</v>
      </c>
      <c r="N105" s="3" t="s">
        <v>67</v>
      </c>
      <c r="O105" s="3" t="s">
        <v>66</v>
      </c>
      <c r="P105" s="3" t="s">
        <v>67</v>
      </c>
      <c r="Q105" s="3" t="s">
        <v>66</v>
      </c>
      <c r="R105" s="3" t="s">
        <v>67</v>
      </c>
      <c r="S105" s="3" t="s">
        <v>66</v>
      </c>
      <c r="T105" s="3" t="s">
        <v>67</v>
      </c>
      <c r="U105" s="3" t="s">
        <v>66</v>
      </c>
      <c r="V105" s="3" t="s">
        <v>67</v>
      </c>
      <c r="W105" s="3" t="s">
        <v>66</v>
      </c>
      <c r="X105" s="3" t="s">
        <v>67</v>
      </c>
      <c r="Y105" s="3" t="s">
        <v>66</v>
      </c>
      <c r="Z105" s="3" t="s">
        <v>67</v>
      </c>
      <c r="AA105" s="3" t="s">
        <v>66</v>
      </c>
      <c r="AB105" s="3" t="s">
        <v>67</v>
      </c>
      <c r="AC105" s="3" t="s">
        <v>66</v>
      </c>
      <c r="AD105" s="3" t="s">
        <v>67</v>
      </c>
      <c r="AE105" s="3" t="s">
        <v>66</v>
      </c>
      <c r="AF105" s="3" t="s">
        <v>67</v>
      </c>
    </row>
    <row r="106" spans="1:32" ht="39" customHeight="1">
      <c r="A106" s="6"/>
      <c r="B106" s="7"/>
      <c r="C106" s="6"/>
      <c r="D106" s="6"/>
      <c r="E106" s="6"/>
      <c r="F106" s="6"/>
      <c r="G106" s="6"/>
      <c r="H106" s="6"/>
      <c r="I106" s="17"/>
      <c r="J106" s="17"/>
      <c r="K106" s="6"/>
      <c r="L106" s="6"/>
      <c r="M106" s="6"/>
      <c r="N106" s="6"/>
      <c r="O106" s="6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46.5" customHeight="1">
      <c r="A107" s="6">
        <v>19</v>
      </c>
      <c r="B107" s="7" t="s">
        <v>81</v>
      </c>
      <c r="C107" s="3">
        <v>150</v>
      </c>
      <c r="D107" s="3">
        <v>200</v>
      </c>
      <c r="E107" s="6">
        <v>2.38</v>
      </c>
      <c r="F107" s="6">
        <v>4.76</v>
      </c>
      <c r="G107" s="6">
        <v>2.5</v>
      </c>
      <c r="H107" s="6">
        <v>3.7</v>
      </c>
      <c r="I107" s="6">
        <v>5.26</v>
      </c>
      <c r="J107" s="6">
        <v>7.85</v>
      </c>
      <c r="K107" s="6">
        <v>2.5</v>
      </c>
      <c r="L107" s="6">
        <v>3.7</v>
      </c>
      <c r="M107" s="6">
        <v>1.24</v>
      </c>
      <c r="N107" s="6">
        <v>2.35</v>
      </c>
      <c r="O107" s="6">
        <v>162.3</v>
      </c>
      <c r="P107" s="5">
        <v>224.6</v>
      </c>
      <c r="Q107" s="5">
        <v>38</v>
      </c>
      <c r="R107" s="5">
        <v>40.6</v>
      </c>
      <c r="S107" s="5">
        <v>170</v>
      </c>
      <c r="T107" s="5">
        <v>220.2</v>
      </c>
      <c r="U107" s="5">
        <v>25</v>
      </c>
      <c r="V107" s="5">
        <v>39</v>
      </c>
      <c r="W107" s="5">
        <v>1.3</v>
      </c>
      <c r="X107" s="5">
        <v>1.36</v>
      </c>
      <c r="Y107" s="5">
        <v>0.1</v>
      </c>
      <c r="Z107" s="5">
        <v>0.2</v>
      </c>
      <c r="AA107" s="5">
        <v>0.05</v>
      </c>
      <c r="AB107" s="5">
        <v>0.07</v>
      </c>
      <c r="AC107" s="5">
        <v>0</v>
      </c>
      <c r="AD107" s="5">
        <v>0</v>
      </c>
      <c r="AE107" s="5">
        <v>0.005</v>
      </c>
      <c r="AF107" s="5">
        <v>0.005</v>
      </c>
    </row>
    <row r="108" spans="1:32" ht="39.75" customHeight="1">
      <c r="A108" s="6">
        <v>92</v>
      </c>
      <c r="B108" s="7" t="s">
        <v>88</v>
      </c>
      <c r="C108" s="6">
        <v>80</v>
      </c>
      <c r="D108" s="6">
        <v>100</v>
      </c>
      <c r="E108" s="6">
        <v>15.54</v>
      </c>
      <c r="F108" s="6">
        <v>19.43</v>
      </c>
      <c r="G108" s="6">
        <v>0</v>
      </c>
      <c r="H108" s="6">
        <v>0</v>
      </c>
      <c r="I108" s="6">
        <v>0.95</v>
      </c>
      <c r="J108" s="6">
        <v>1.19</v>
      </c>
      <c r="K108" s="6">
        <v>0</v>
      </c>
      <c r="L108" s="6">
        <v>0</v>
      </c>
      <c r="M108" s="6">
        <v>0.25</v>
      </c>
      <c r="N108" s="6">
        <v>0.31</v>
      </c>
      <c r="O108" s="6">
        <v>72</v>
      </c>
      <c r="P108" s="5">
        <v>90</v>
      </c>
      <c r="Q108" s="5">
        <v>7.2</v>
      </c>
      <c r="R108" s="5">
        <v>7.2</v>
      </c>
      <c r="S108" s="5">
        <v>44.5</v>
      </c>
      <c r="T108" s="5">
        <v>44.5</v>
      </c>
      <c r="U108" s="5">
        <v>5.5</v>
      </c>
      <c r="V108" s="5">
        <v>5.5</v>
      </c>
      <c r="W108" s="5">
        <v>0.8</v>
      </c>
      <c r="X108" s="5">
        <v>1.11</v>
      </c>
      <c r="Y108" s="5">
        <v>1.05</v>
      </c>
      <c r="Z108" s="5">
        <v>0.03</v>
      </c>
      <c r="AA108" s="5">
        <v>0.07</v>
      </c>
      <c r="AB108" s="5">
        <v>0.03</v>
      </c>
      <c r="AC108" s="5">
        <v>0.06</v>
      </c>
      <c r="AD108" s="5">
        <v>0</v>
      </c>
      <c r="AE108" s="5">
        <v>0.003</v>
      </c>
      <c r="AF108" s="5">
        <v>0</v>
      </c>
    </row>
    <row r="109" spans="1:32" ht="39.75" customHeight="1">
      <c r="A109" s="6" t="s">
        <v>104</v>
      </c>
      <c r="B109" s="7" t="s">
        <v>101</v>
      </c>
      <c r="C109" s="6">
        <v>40</v>
      </c>
      <c r="D109" s="6">
        <v>60</v>
      </c>
      <c r="E109" s="6">
        <v>2.6</v>
      </c>
      <c r="F109" s="6">
        <v>3.96</v>
      </c>
      <c r="G109" s="6"/>
      <c r="H109" s="6"/>
      <c r="I109" s="6">
        <v>0.48</v>
      </c>
      <c r="J109" s="6">
        <v>0.72</v>
      </c>
      <c r="K109" s="6"/>
      <c r="L109" s="6"/>
      <c r="M109" s="6">
        <v>1.05</v>
      </c>
      <c r="N109" s="6">
        <v>1.38</v>
      </c>
      <c r="O109" s="6">
        <v>72.4</v>
      </c>
      <c r="P109" s="5">
        <v>108.6</v>
      </c>
      <c r="Q109" s="5">
        <v>14</v>
      </c>
      <c r="R109" s="5">
        <v>21</v>
      </c>
      <c r="S109" s="5">
        <v>10</v>
      </c>
      <c r="T109" s="5">
        <v>12</v>
      </c>
      <c r="U109" s="5">
        <v>0.31</v>
      </c>
      <c r="V109" s="5">
        <v>0.63</v>
      </c>
      <c r="W109" s="5">
        <v>0.08</v>
      </c>
      <c r="X109" s="5">
        <v>1.12</v>
      </c>
      <c r="Y109" s="5">
        <v>0.02</v>
      </c>
      <c r="Z109" s="5">
        <v>0.04</v>
      </c>
      <c r="AA109" s="5">
        <v>0.07</v>
      </c>
      <c r="AB109" s="5">
        <v>0.1</v>
      </c>
      <c r="AC109" s="5">
        <v>0</v>
      </c>
      <c r="AD109" s="5">
        <v>0</v>
      </c>
      <c r="AE109" s="5">
        <v>67.2</v>
      </c>
      <c r="AF109" s="5">
        <v>75.4</v>
      </c>
    </row>
    <row r="110" spans="1:32" ht="36.75" customHeight="1">
      <c r="A110" s="8" t="s">
        <v>103</v>
      </c>
      <c r="B110" s="7" t="s">
        <v>102</v>
      </c>
      <c r="C110" s="6">
        <v>40</v>
      </c>
      <c r="D110" s="6">
        <v>50</v>
      </c>
      <c r="E110" s="6">
        <v>2.24</v>
      </c>
      <c r="F110" s="6">
        <v>3.07</v>
      </c>
      <c r="G110" s="6"/>
      <c r="H110" s="6"/>
      <c r="I110" s="6">
        <v>0.8</v>
      </c>
      <c r="J110" s="6">
        <v>1.07</v>
      </c>
      <c r="K110" s="6"/>
      <c r="L110" s="6"/>
      <c r="M110" s="6">
        <v>16.7</v>
      </c>
      <c r="N110" s="6">
        <v>20.9</v>
      </c>
      <c r="O110" s="6">
        <v>85.7</v>
      </c>
      <c r="P110" s="5">
        <v>107.2</v>
      </c>
      <c r="Q110" s="5">
        <v>9.2</v>
      </c>
      <c r="R110" s="5">
        <v>13.8</v>
      </c>
      <c r="S110" s="5">
        <v>42.4</v>
      </c>
      <c r="T110" s="5">
        <v>63.6</v>
      </c>
      <c r="U110" s="5">
        <v>10</v>
      </c>
      <c r="V110" s="5">
        <v>15</v>
      </c>
      <c r="W110" s="5">
        <v>1.24</v>
      </c>
      <c r="X110" s="5">
        <v>1.86</v>
      </c>
      <c r="Y110" s="5">
        <v>0.04</v>
      </c>
      <c r="Z110" s="5">
        <v>0.07</v>
      </c>
      <c r="AA110" s="5" t="s">
        <v>53</v>
      </c>
      <c r="AB110" s="5">
        <v>0.05</v>
      </c>
      <c r="AC110" s="5">
        <v>0</v>
      </c>
      <c r="AD110" s="5">
        <v>0</v>
      </c>
      <c r="AE110" s="5">
        <v>1.2</v>
      </c>
      <c r="AF110" s="5">
        <v>1.82</v>
      </c>
    </row>
    <row r="111" spans="1:32" ht="37.5" customHeight="1">
      <c r="A111" s="8">
        <v>371</v>
      </c>
      <c r="B111" s="48" t="s">
        <v>41</v>
      </c>
      <c r="C111" s="6">
        <v>50</v>
      </c>
      <c r="D111" s="6">
        <v>60</v>
      </c>
      <c r="E111" s="6">
        <v>1.9</v>
      </c>
      <c r="F111" s="6">
        <v>2.3</v>
      </c>
      <c r="G111" s="6">
        <v>1.9</v>
      </c>
      <c r="H111" s="6">
        <v>2.3</v>
      </c>
      <c r="I111" s="6">
        <v>5.2</v>
      </c>
      <c r="J111" s="6">
        <v>6.4</v>
      </c>
      <c r="K111" s="6">
        <v>5.2</v>
      </c>
      <c r="L111" s="6">
        <v>6.4</v>
      </c>
      <c r="M111" s="6">
        <v>5.7</v>
      </c>
      <c r="N111" s="6">
        <v>7.2</v>
      </c>
      <c r="O111" s="6">
        <v>78</v>
      </c>
      <c r="P111" s="5">
        <v>92</v>
      </c>
      <c r="Q111" s="5">
        <v>68</v>
      </c>
      <c r="R111" s="5">
        <v>73</v>
      </c>
      <c r="S111" s="5">
        <v>46</v>
      </c>
      <c r="T111" s="5">
        <v>58</v>
      </c>
      <c r="U111" s="5">
        <v>6</v>
      </c>
      <c r="V111" s="5">
        <v>9</v>
      </c>
      <c r="W111" s="5">
        <v>0.2</v>
      </c>
      <c r="X111" s="5">
        <v>0.4</v>
      </c>
      <c r="Y111" s="5">
        <v>0.03</v>
      </c>
      <c r="Z111" s="5">
        <v>0.05</v>
      </c>
      <c r="AA111" s="5">
        <v>0.04</v>
      </c>
      <c r="AB111" s="5">
        <v>0.05</v>
      </c>
      <c r="AC111" s="5">
        <v>0</v>
      </c>
      <c r="AD111" s="5">
        <v>0</v>
      </c>
      <c r="AE111" s="5">
        <v>0.2</v>
      </c>
      <c r="AF111" s="5">
        <v>0.4</v>
      </c>
    </row>
    <row r="112" spans="1:32" ht="30" customHeight="1">
      <c r="A112" s="6">
        <v>45</v>
      </c>
      <c r="B112" s="9" t="s">
        <v>24</v>
      </c>
      <c r="C112" s="3" t="s">
        <v>54</v>
      </c>
      <c r="D112" s="3" t="s">
        <v>55</v>
      </c>
      <c r="E112" s="3">
        <v>0.13</v>
      </c>
      <c r="F112" s="6">
        <v>0.13</v>
      </c>
      <c r="G112" s="6">
        <v>0</v>
      </c>
      <c r="H112" s="6">
        <v>0</v>
      </c>
      <c r="I112" s="6">
        <v>0.02</v>
      </c>
      <c r="J112" s="6">
        <v>0.02</v>
      </c>
      <c r="K112" s="6">
        <v>0.02</v>
      </c>
      <c r="L112" s="6">
        <v>0.02</v>
      </c>
      <c r="M112" s="6">
        <v>15.2</v>
      </c>
      <c r="N112" s="6">
        <v>15.2</v>
      </c>
      <c r="O112" s="6">
        <v>62</v>
      </c>
      <c r="P112" s="5">
        <v>62</v>
      </c>
      <c r="Q112" s="5">
        <v>14.2</v>
      </c>
      <c r="R112" s="5">
        <v>14.2</v>
      </c>
      <c r="S112" s="5">
        <v>4.4</v>
      </c>
      <c r="T112" s="5">
        <v>4.4</v>
      </c>
      <c r="U112" s="5">
        <v>2.4</v>
      </c>
      <c r="V112" s="5">
        <v>2.4</v>
      </c>
      <c r="W112" s="5">
        <v>0.36</v>
      </c>
      <c r="X112" s="5">
        <v>0.36</v>
      </c>
      <c r="Y112" s="10">
        <v>0</v>
      </c>
      <c r="Z112" s="10">
        <v>0</v>
      </c>
      <c r="AA112" s="11">
        <v>0</v>
      </c>
      <c r="AB112" s="10">
        <v>0</v>
      </c>
      <c r="AC112" s="12">
        <v>2.83</v>
      </c>
      <c r="AD112" s="12">
        <v>2.83</v>
      </c>
      <c r="AE112" s="5">
        <v>0.03</v>
      </c>
      <c r="AF112" s="5">
        <v>0.03</v>
      </c>
    </row>
    <row r="113" spans="1:32" ht="42" customHeight="1">
      <c r="A113" s="3"/>
      <c r="B113" s="13" t="s">
        <v>38</v>
      </c>
      <c r="C113" s="14"/>
      <c r="D113" s="14"/>
      <c r="E113" s="14">
        <f aca="true" t="shared" si="14" ref="E113:AF113">SUM(E106:E112)</f>
        <v>24.789999999999996</v>
      </c>
      <c r="F113" s="14">
        <f t="shared" si="14"/>
        <v>33.65</v>
      </c>
      <c r="G113" s="14">
        <f t="shared" si="14"/>
        <v>4.4</v>
      </c>
      <c r="H113" s="14">
        <f t="shared" si="14"/>
        <v>6</v>
      </c>
      <c r="I113" s="18">
        <f t="shared" si="14"/>
        <v>12.709999999999999</v>
      </c>
      <c r="J113" s="18">
        <f t="shared" si="14"/>
        <v>17.25</v>
      </c>
      <c r="K113" s="14">
        <f t="shared" si="14"/>
        <v>7.72</v>
      </c>
      <c r="L113" s="14">
        <f t="shared" si="14"/>
        <v>10.120000000000001</v>
      </c>
      <c r="M113" s="14">
        <f t="shared" si="14"/>
        <v>40.14</v>
      </c>
      <c r="N113" s="14">
        <f t="shared" si="14"/>
        <v>47.34</v>
      </c>
      <c r="O113" s="14">
        <f t="shared" si="14"/>
        <v>532.4000000000001</v>
      </c>
      <c r="P113" s="15">
        <f t="shared" si="14"/>
        <v>684.4000000000001</v>
      </c>
      <c r="Q113" s="15">
        <f t="shared" si="14"/>
        <v>150.6</v>
      </c>
      <c r="R113" s="15">
        <f t="shared" si="14"/>
        <v>169.8</v>
      </c>
      <c r="S113" s="15">
        <f t="shared" si="14"/>
        <v>317.29999999999995</v>
      </c>
      <c r="T113" s="15">
        <f t="shared" si="14"/>
        <v>402.7</v>
      </c>
      <c r="U113" s="15">
        <f t="shared" si="14"/>
        <v>49.21</v>
      </c>
      <c r="V113" s="15">
        <f t="shared" si="14"/>
        <v>71.53</v>
      </c>
      <c r="W113" s="15">
        <f t="shared" si="14"/>
        <v>3.98</v>
      </c>
      <c r="X113" s="15">
        <f t="shared" si="14"/>
        <v>6.210000000000001</v>
      </c>
      <c r="Y113" s="15">
        <f t="shared" si="14"/>
        <v>1.2400000000000002</v>
      </c>
      <c r="Z113" s="15">
        <f t="shared" si="14"/>
        <v>0.39</v>
      </c>
      <c r="AA113" s="15">
        <f t="shared" si="14"/>
        <v>0.23</v>
      </c>
      <c r="AB113" s="15">
        <f t="shared" si="14"/>
        <v>0.3</v>
      </c>
      <c r="AC113" s="15">
        <f t="shared" si="14"/>
        <v>2.89</v>
      </c>
      <c r="AD113" s="15">
        <f t="shared" si="14"/>
        <v>2.83</v>
      </c>
      <c r="AE113" s="15">
        <f t="shared" si="14"/>
        <v>68.638</v>
      </c>
      <c r="AF113" s="15">
        <f t="shared" si="14"/>
        <v>77.655</v>
      </c>
    </row>
    <row r="114" spans="1:32" s="45" customFormat="1" ht="23.25" customHeight="1">
      <c r="A114" s="84" t="s">
        <v>26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</row>
    <row r="115" spans="1:32" ht="12.75" customHeight="1" hidden="1">
      <c r="A115" s="3"/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43.5" customHeight="1">
      <c r="A116" s="6" t="s">
        <v>92</v>
      </c>
      <c r="B116" s="7" t="s">
        <v>91</v>
      </c>
      <c r="C116" s="6" t="s">
        <v>89</v>
      </c>
      <c r="D116" s="6" t="s">
        <v>90</v>
      </c>
      <c r="E116" s="6">
        <v>5.83</v>
      </c>
      <c r="F116" s="6">
        <v>7.29</v>
      </c>
      <c r="G116" s="6">
        <v>2.5</v>
      </c>
      <c r="H116" s="6">
        <v>2.5</v>
      </c>
      <c r="I116" s="17">
        <v>4.56</v>
      </c>
      <c r="J116" s="17">
        <v>5.7</v>
      </c>
      <c r="K116" s="6">
        <v>1.9</v>
      </c>
      <c r="L116" s="6">
        <v>1.9</v>
      </c>
      <c r="M116" s="6">
        <v>13.59</v>
      </c>
      <c r="N116" s="6">
        <v>16.99</v>
      </c>
      <c r="O116" s="6">
        <v>118.8</v>
      </c>
      <c r="P116" s="5">
        <v>148.5</v>
      </c>
      <c r="Q116" s="5">
        <v>149.8</v>
      </c>
      <c r="R116" s="5">
        <v>149.8</v>
      </c>
      <c r="S116" s="5">
        <v>85.78</v>
      </c>
      <c r="T116" s="5">
        <v>85.78</v>
      </c>
      <c r="U116" s="5">
        <v>13</v>
      </c>
      <c r="V116" s="5">
        <v>13</v>
      </c>
      <c r="W116" s="5">
        <v>1.27</v>
      </c>
      <c r="X116" s="5">
        <v>1.27</v>
      </c>
      <c r="Y116" s="5">
        <v>0.02</v>
      </c>
      <c r="Z116" s="5">
        <v>0.02</v>
      </c>
      <c r="AA116" s="5">
        <v>0.05</v>
      </c>
      <c r="AB116" s="5">
        <v>0.05</v>
      </c>
      <c r="AC116" s="5">
        <v>0.3</v>
      </c>
      <c r="AD116" s="5">
        <v>0.3</v>
      </c>
      <c r="AE116" s="5">
        <v>0.03</v>
      </c>
      <c r="AF116" s="5">
        <v>0.03</v>
      </c>
    </row>
    <row r="117" spans="1:32" ht="43.5" customHeight="1">
      <c r="A117" s="3">
        <v>9</v>
      </c>
      <c r="B117" s="7" t="s">
        <v>125</v>
      </c>
      <c r="C117" s="3">
        <v>200</v>
      </c>
      <c r="D117" s="3">
        <v>250</v>
      </c>
      <c r="E117" s="6">
        <v>4.02</v>
      </c>
      <c r="F117" s="6">
        <v>5.63</v>
      </c>
      <c r="G117" s="6"/>
      <c r="H117" s="6">
        <v>4.07</v>
      </c>
      <c r="I117" s="6">
        <v>6.6</v>
      </c>
      <c r="J117" s="6">
        <v>8.8</v>
      </c>
      <c r="K117" s="6">
        <v>23</v>
      </c>
      <c r="L117" s="6"/>
      <c r="M117" s="6">
        <v>53.6</v>
      </c>
      <c r="N117" s="6">
        <v>72.4</v>
      </c>
      <c r="O117" s="6">
        <v>235.71</v>
      </c>
      <c r="P117" s="5">
        <v>314.28</v>
      </c>
      <c r="Q117" s="5">
        <v>135</v>
      </c>
      <c r="R117" s="5">
        <v>135</v>
      </c>
      <c r="S117" s="5">
        <v>200</v>
      </c>
      <c r="T117" s="5">
        <v>200</v>
      </c>
      <c r="U117" s="5">
        <v>23</v>
      </c>
      <c r="V117" s="5">
        <v>23</v>
      </c>
      <c r="W117" s="5">
        <v>0.4</v>
      </c>
      <c r="X117" s="5">
        <v>0.4</v>
      </c>
      <c r="Y117" s="5">
        <v>0.03</v>
      </c>
      <c r="Z117" s="5">
        <v>0.03</v>
      </c>
      <c r="AA117" s="5">
        <v>0.3</v>
      </c>
      <c r="AB117" s="5">
        <v>0.3</v>
      </c>
      <c r="AC117" s="5">
        <v>0.5</v>
      </c>
      <c r="AD117" s="5">
        <v>0.5</v>
      </c>
      <c r="AE117" s="5" t="s">
        <v>30</v>
      </c>
      <c r="AF117" s="5">
        <v>1.5</v>
      </c>
    </row>
    <row r="118" spans="1:32" ht="42.75" customHeight="1">
      <c r="A118" s="8" t="s">
        <v>103</v>
      </c>
      <c r="B118" s="7" t="s">
        <v>102</v>
      </c>
      <c r="C118" s="6">
        <v>40</v>
      </c>
      <c r="D118" s="6">
        <v>50</v>
      </c>
      <c r="E118" s="6">
        <v>2.24</v>
      </c>
      <c r="F118" s="6">
        <v>3.07</v>
      </c>
      <c r="G118" s="6"/>
      <c r="H118" s="6"/>
      <c r="I118" s="6">
        <v>0.8</v>
      </c>
      <c r="J118" s="6">
        <v>1.07</v>
      </c>
      <c r="K118" s="6"/>
      <c r="L118" s="6"/>
      <c r="M118" s="6">
        <v>16.7</v>
      </c>
      <c r="N118" s="6">
        <v>20.9</v>
      </c>
      <c r="O118" s="6">
        <v>85.7</v>
      </c>
      <c r="P118" s="5">
        <v>107.2</v>
      </c>
      <c r="Q118" s="5">
        <v>9.2</v>
      </c>
      <c r="R118" s="5">
        <v>13.8</v>
      </c>
      <c r="S118" s="5">
        <v>42.4</v>
      </c>
      <c r="T118" s="5">
        <v>63.6</v>
      </c>
      <c r="U118" s="5">
        <v>10</v>
      </c>
      <c r="V118" s="5">
        <v>15</v>
      </c>
      <c r="W118" s="5">
        <v>1.24</v>
      </c>
      <c r="X118" s="5">
        <v>1.86</v>
      </c>
      <c r="Y118" s="5">
        <v>0.04</v>
      </c>
      <c r="Z118" s="5">
        <v>0.07</v>
      </c>
      <c r="AA118" s="5">
        <v>0.04</v>
      </c>
      <c r="AB118" s="5">
        <v>0.05</v>
      </c>
      <c r="AC118" s="5">
        <v>0</v>
      </c>
      <c r="AD118" s="5">
        <v>0</v>
      </c>
      <c r="AE118" s="5">
        <v>1.2</v>
      </c>
      <c r="AF118" s="5">
        <v>1.82</v>
      </c>
    </row>
    <row r="119" spans="1:32" ht="36.75" customHeight="1" hidden="1">
      <c r="A119" s="3"/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36.75" customHeight="1">
      <c r="A120" s="6" t="s">
        <v>98</v>
      </c>
      <c r="B120" s="7" t="s">
        <v>47</v>
      </c>
      <c r="C120" s="6">
        <v>200</v>
      </c>
      <c r="D120" s="6">
        <v>200</v>
      </c>
      <c r="E120" s="6">
        <v>1.8</v>
      </c>
      <c r="F120" s="6">
        <v>1.8</v>
      </c>
      <c r="G120" s="6">
        <v>0</v>
      </c>
      <c r="H120" s="6">
        <v>0</v>
      </c>
      <c r="I120" s="6">
        <v>0.4</v>
      </c>
      <c r="J120" s="6">
        <v>0.4</v>
      </c>
      <c r="K120" s="6">
        <v>0.3</v>
      </c>
      <c r="L120" s="6">
        <v>0.3</v>
      </c>
      <c r="M120" s="6">
        <v>16.2</v>
      </c>
      <c r="N120" s="6">
        <v>16.2</v>
      </c>
      <c r="O120" s="6">
        <v>77.52</v>
      </c>
      <c r="P120" s="5">
        <v>77.52</v>
      </c>
      <c r="Q120" s="5">
        <v>51</v>
      </c>
      <c r="R120" s="5">
        <v>51</v>
      </c>
      <c r="S120" s="5">
        <v>35</v>
      </c>
      <c r="T120" s="5">
        <v>35</v>
      </c>
      <c r="U120" s="5">
        <v>20</v>
      </c>
      <c r="V120" s="5">
        <v>20</v>
      </c>
      <c r="W120" s="5">
        <v>0.5</v>
      </c>
      <c r="X120" s="5">
        <v>0.5</v>
      </c>
      <c r="Y120" s="5">
        <v>0.06</v>
      </c>
      <c r="Z120" s="5">
        <v>0.06</v>
      </c>
      <c r="AA120" s="5">
        <v>0.02</v>
      </c>
      <c r="AB120" s="5">
        <v>0.02</v>
      </c>
      <c r="AC120" s="5">
        <v>90</v>
      </c>
      <c r="AD120" s="5">
        <v>90</v>
      </c>
      <c r="AE120" s="5">
        <v>0.3</v>
      </c>
      <c r="AF120" s="5">
        <v>0.3</v>
      </c>
    </row>
    <row r="121" spans="1:32" ht="41.25" customHeight="1">
      <c r="A121" s="6">
        <v>44</v>
      </c>
      <c r="B121" s="7" t="s">
        <v>56</v>
      </c>
      <c r="C121" s="6">
        <v>200</v>
      </c>
      <c r="D121" s="6">
        <v>200</v>
      </c>
      <c r="E121" s="6">
        <v>2</v>
      </c>
      <c r="F121" s="6">
        <v>2.3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6.6</v>
      </c>
      <c r="N121" s="6">
        <v>6.6</v>
      </c>
      <c r="O121" s="6">
        <v>36</v>
      </c>
      <c r="P121" s="5">
        <v>36</v>
      </c>
      <c r="Q121" s="5">
        <v>26</v>
      </c>
      <c r="R121" s="5">
        <v>26</v>
      </c>
      <c r="S121" s="5">
        <v>64</v>
      </c>
      <c r="T121" s="5">
        <v>64</v>
      </c>
      <c r="U121" s="5">
        <v>13</v>
      </c>
      <c r="V121" s="5">
        <v>13</v>
      </c>
      <c r="W121" s="5">
        <v>0.6</v>
      </c>
      <c r="X121" s="5">
        <v>0.6</v>
      </c>
      <c r="Y121" s="5">
        <v>0</v>
      </c>
      <c r="Z121" s="5">
        <v>0</v>
      </c>
      <c r="AA121" s="5">
        <v>0.06</v>
      </c>
      <c r="AB121" s="5">
        <v>0.06</v>
      </c>
      <c r="AC121" s="5">
        <v>17</v>
      </c>
      <c r="AD121" s="5">
        <v>17</v>
      </c>
      <c r="AE121" s="5">
        <v>0.1</v>
      </c>
      <c r="AF121" s="5">
        <v>0.1</v>
      </c>
    </row>
    <row r="122" spans="1:32" ht="24.75" customHeight="1">
      <c r="A122" s="6"/>
      <c r="B122" s="13" t="s">
        <v>39</v>
      </c>
      <c r="C122" s="14"/>
      <c r="D122" s="14"/>
      <c r="E122" s="14">
        <f>SUM(E115:E121)</f>
        <v>15.89</v>
      </c>
      <c r="F122" s="18">
        <f>SUM(F115:F121)</f>
        <v>20.09</v>
      </c>
      <c r="G122" s="14">
        <f>SUM(G115:G121)</f>
        <v>2.5</v>
      </c>
      <c r="H122" s="14">
        <f>SUM(H115:H121)</f>
        <v>6.57</v>
      </c>
      <c r="I122" s="14">
        <f aca="true" t="shared" si="15" ref="I122:AF122">I115+I116+I117+I118+I119+I121</f>
        <v>11.96</v>
      </c>
      <c r="J122" s="14">
        <f t="shared" si="15"/>
        <v>15.57</v>
      </c>
      <c r="K122" s="14">
        <f t="shared" si="15"/>
        <v>24.9</v>
      </c>
      <c r="L122" s="14">
        <f t="shared" si="15"/>
        <v>1.9</v>
      </c>
      <c r="M122" s="14">
        <f t="shared" si="15"/>
        <v>90.49</v>
      </c>
      <c r="N122" s="14">
        <f t="shared" si="15"/>
        <v>116.88999999999999</v>
      </c>
      <c r="O122" s="14">
        <f t="shared" si="15"/>
        <v>476.21</v>
      </c>
      <c r="P122" s="15">
        <f t="shared" si="15"/>
        <v>605.98</v>
      </c>
      <c r="Q122" s="15">
        <f t="shared" si="15"/>
        <v>320</v>
      </c>
      <c r="R122" s="15">
        <f t="shared" si="15"/>
        <v>324.6</v>
      </c>
      <c r="S122" s="15">
        <f t="shared" si="15"/>
        <v>392.17999999999995</v>
      </c>
      <c r="T122" s="15">
        <f t="shared" si="15"/>
        <v>413.38</v>
      </c>
      <c r="U122" s="15">
        <f t="shared" si="15"/>
        <v>59</v>
      </c>
      <c r="V122" s="15">
        <f t="shared" si="15"/>
        <v>64</v>
      </c>
      <c r="W122" s="15">
        <f t="shared" si="15"/>
        <v>3.5100000000000002</v>
      </c>
      <c r="X122" s="15">
        <f t="shared" si="15"/>
        <v>4.13</v>
      </c>
      <c r="Y122" s="15">
        <f t="shared" si="15"/>
        <v>0.09</v>
      </c>
      <c r="Z122" s="15">
        <f t="shared" si="15"/>
        <v>0.12000000000000001</v>
      </c>
      <c r="AA122" s="15">
        <f t="shared" si="15"/>
        <v>0.44999999999999996</v>
      </c>
      <c r="AB122" s="15">
        <f t="shared" si="15"/>
        <v>0.45999999999999996</v>
      </c>
      <c r="AC122" s="15">
        <f t="shared" si="15"/>
        <v>17.8</v>
      </c>
      <c r="AD122" s="15">
        <f t="shared" si="15"/>
        <v>17.8</v>
      </c>
      <c r="AE122" s="15" t="e">
        <f t="shared" si="15"/>
        <v>#VALUE!</v>
      </c>
      <c r="AF122" s="15">
        <f t="shared" si="15"/>
        <v>3.45</v>
      </c>
    </row>
    <row r="123" spans="1:32" ht="24.75" customHeight="1">
      <c r="A123" s="6"/>
      <c r="B123" s="13" t="s">
        <v>42</v>
      </c>
      <c r="C123" s="14"/>
      <c r="D123" s="14"/>
      <c r="E123" s="14">
        <f aca="true" t="shared" si="16" ref="E123:AF123">E113+E122</f>
        <v>40.67999999999999</v>
      </c>
      <c r="F123" s="14">
        <f t="shared" si="16"/>
        <v>53.739999999999995</v>
      </c>
      <c r="G123" s="14">
        <f t="shared" si="16"/>
        <v>6.9</v>
      </c>
      <c r="H123" s="14">
        <f t="shared" si="16"/>
        <v>12.57</v>
      </c>
      <c r="I123" s="14">
        <f t="shared" si="16"/>
        <v>24.67</v>
      </c>
      <c r="J123" s="14">
        <f t="shared" si="16"/>
        <v>32.82</v>
      </c>
      <c r="K123" s="14">
        <f t="shared" si="16"/>
        <v>32.62</v>
      </c>
      <c r="L123" s="14">
        <f t="shared" si="16"/>
        <v>12.020000000000001</v>
      </c>
      <c r="M123" s="14">
        <f t="shared" si="16"/>
        <v>130.63</v>
      </c>
      <c r="N123" s="14">
        <f t="shared" si="16"/>
        <v>164.23</v>
      </c>
      <c r="O123" s="14">
        <f t="shared" si="16"/>
        <v>1008.6100000000001</v>
      </c>
      <c r="P123" s="15">
        <f t="shared" si="16"/>
        <v>1290.38</v>
      </c>
      <c r="Q123" s="15">
        <f t="shared" si="16"/>
        <v>470.6</v>
      </c>
      <c r="R123" s="15">
        <f t="shared" si="16"/>
        <v>494.40000000000003</v>
      </c>
      <c r="S123" s="15">
        <f t="shared" si="16"/>
        <v>709.4799999999999</v>
      </c>
      <c r="T123" s="15">
        <f t="shared" si="16"/>
        <v>816.0799999999999</v>
      </c>
      <c r="U123" s="15">
        <f t="shared" si="16"/>
        <v>108.21000000000001</v>
      </c>
      <c r="V123" s="15">
        <f t="shared" si="16"/>
        <v>135.53</v>
      </c>
      <c r="W123" s="15">
        <f t="shared" si="16"/>
        <v>7.49</v>
      </c>
      <c r="X123" s="15">
        <f t="shared" si="16"/>
        <v>10.34</v>
      </c>
      <c r="Y123" s="15">
        <f t="shared" si="16"/>
        <v>1.3300000000000003</v>
      </c>
      <c r="Z123" s="15">
        <f t="shared" si="16"/>
        <v>0.51</v>
      </c>
      <c r="AA123" s="15">
        <f t="shared" si="16"/>
        <v>0.6799999999999999</v>
      </c>
      <c r="AB123" s="15">
        <f t="shared" si="16"/>
        <v>0.76</v>
      </c>
      <c r="AC123" s="15">
        <f t="shared" si="16"/>
        <v>20.69</v>
      </c>
      <c r="AD123" s="15">
        <f t="shared" si="16"/>
        <v>20.630000000000003</v>
      </c>
      <c r="AE123" s="15" t="e">
        <f t="shared" si="16"/>
        <v>#VALUE!</v>
      </c>
      <c r="AF123" s="15">
        <f t="shared" si="16"/>
        <v>81.105</v>
      </c>
    </row>
    <row r="124" spans="1:32" ht="27" customHeight="1">
      <c r="A124" s="32"/>
      <c r="B124" s="47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8"/>
    </row>
    <row r="125" spans="1:32" ht="37.5" customHeight="1">
      <c r="A125" s="73" t="s">
        <v>58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</row>
    <row r="126" spans="1:32" ht="35.25" customHeight="1">
      <c r="A126" s="74" t="s">
        <v>0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</row>
    <row r="127" spans="1:32" ht="36.75" customHeight="1">
      <c r="A127" s="75" t="s">
        <v>1</v>
      </c>
      <c r="B127" s="76" t="s">
        <v>2</v>
      </c>
      <c r="C127" s="83" t="s">
        <v>3</v>
      </c>
      <c r="D127" s="83"/>
      <c r="E127" s="75" t="s">
        <v>4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 t="s">
        <v>43</v>
      </c>
      <c r="P127" s="75"/>
      <c r="Q127" s="76" t="s">
        <v>6</v>
      </c>
      <c r="R127" s="76"/>
      <c r="S127" s="76"/>
      <c r="T127" s="76"/>
      <c r="U127" s="76"/>
      <c r="V127" s="76"/>
      <c r="W127" s="76"/>
      <c r="X127" s="76"/>
      <c r="Y127" s="81" t="s">
        <v>7</v>
      </c>
      <c r="Z127" s="81"/>
      <c r="AA127" s="81"/>
      <c r="AB127" s="81"/>
      <c r="AC127" s="81"/>
      <c r="AD127" s="81"/>
      <c r="AE127" s="81"/>
      <c r="AF127" s="81"/>
    </row>
    <row r="128" spans="1:32" ht="20.25" customHeight="1">
      <c r="A128" s="75"/>
      <c r="B128" s="76"/>
      <c r="C128" s="75" t="s">
        <v>68</v>
      </c>
      <c r="D128" s="75" t="s">
        <v>69</v>
      </c>
      <c r="E128" s="77" t="s">
        <v>8</v>
      </c>
      <c r="F128" s="77"/>
      <c r="G128" s="77"/>
      <c r="H128" s="77"/>
      <c r="I128" s="77" t="s">
        <v>9</v>
      </c>
      <c r="J128" s="77"/>
      <c r="K128" s="77"/>
      <c r="L128" s="77"/>
      <c r="M128" s="75" t="s">
        <v>10</v>
      </c>
      <c r="N128" s="75"/>
      <c r="O128" s="75"/>
      <c r="P128" s="75"/>
      <c r="Q128" s="81" t="s">
        <v>11</v>
      </c>
      <c r="R128" s="81"/>
      <c r="S128" s="81" t="s">
        <v>12</v>
      </c>
      <c r="T128" s="81"/>
      <c r="U128" s="81" t="s">
        <v>13</v>
      </c>
      <c r="V128" s="81"/>
      <c r="W128" s="81" t="s">
        <v>14</v>
      </c>
      <c r="X128" s="81"/>
      <c r="Y128" s="81" t="s">
        <v>15</v>
      </c>
      <c r="Z128" s="81"/>
      <c r="AA128" s="81" t="s">
        <v>16</v>
      </c>
      <c r="AB128" s="81"/>
      <c r="AC128" s="81" t="s">
        <v>17</v>
      </c>
      <c r="AD128" s="81"/>
      <c r="AE128" s="81" t="s">
        <v>18</v>
      </c>
      <c r="AF128" s="81"/>
    </row>
    <row r="129" spans="1:32" ht="24.75" customHeight="1">
      <c r="A129" s="75"/>
      <c r="B129" s="76"/>
      <c r="C129" s="75"/>
      <c r="D129" s="75"/>
      <c r="E129" s="77" t="s">
        <v>19</v>
      </c>
      <c r="F129" s="77"/>
      <c r="G129" s="75" t="s">
        <v>20</v>
      </c>
      <c r="H129" s="75"/>
      <c r="I129" s="77" t="s">
        <v>19</v>
      </c>
      <c r="J129" s="77"/>
      <c r="K129" s="75" t="s">
        <v>21</v>
      </c>
      <c r="L129" s="75"/>
      <c r="M129" s="75"/>
      <c r="N129" s="75"/>
      <c r="O129" s="75"/>
      <c r="P129" s="75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</row>
    <row r="130" spans="1:32" ht="38.25" customHeight="1">
      <c r="A130" s="75"/>
      <c r="B130" s="76"/>
      <c r="C130" s="75"/>
      <c r="D130" s="75"/>
      <c r="E130" s="3" t="s">
        <v>66</v>
      </c>
      <c r="F130" s="3" t="s">
        <v>67</v>
      </c>
      <c r="G130" s="3" t="s">
        <v>22</v>
      </c>
      <c r="H130" s="3" t="s">
        <v>23</v>
      </c>
      <c r="I130" s="3" t="s">
        <v>66</v>
      </c>
      <c r="J130" s="3" t="s">
        <v>67</v>
      </c>
      <c r="K130" s="3" t="s">
        <v>22</v>
      </c>
      <c r="L130" s="3" t="s">
        <v>23</v>
      </c>
      <c r="M130" s="3" t="s">
        <v>66</v>
      </c>
      <c r="N130" s="3" t="s">
        <v>67</v>
      </c>
      <c r="O130" s="3" t="s">
        <v>66</v>
      </c>
      <c r="P130" s="4" t="s">
        <v>67</v>
      </c>
      <c r="Q130" s="4" t="s">
        <v>66</v>
      </c>
      <c r="R130" s="4" t="s">
        <v>67</v>
      </c>
      <c r="S130" s="4" t="s">
        <v>66</v>
      </c>
      <c r="T130" s="4" t="s">
        <v>67</v>
      </c>
      <c r="U130" s="4" t="s">
        <v>66</v>
      </c>
      <c r="V130" s="4" t="s">
        <v>67</v>
      </c>
      <c r="W130" s="4" t="s">
        <v>66</v>
      </c>
      <c r="X130" s="4" t="s">
        <v>67</v>
      </c>
      <c r="Y130" s="4" t="s">
        <v>66</v>
      </c>
      <c r="Z130" s="4" t="s">
        <v>67</v>
      </c>
      <c r="AA130" s="4" t="s">
        <v>66</v>
      </c>
      <c r="AB130" s="4" t="s">
        <v>67</v>
      </c>
      <c r="AC130" s="4" t="s">
        <v>66</v>
      </c>
      <c r="AD130" s="4" t="s">
        <v>67</v>
      </c>
      <c r="AE130" s="4" t="s">
        <v>66</v>
      </c>
      <c r="AF130" s="4" t="s">
        <v>67</v>
      </c>
    </row>
    <row r="131" spans="1:32" ht="45" customHeight="1">
      <c r="A131" s="6" t="s">
        <v>104</v>
      </c>
      <c r="B131" s="7" t="s">
        <v>101</v>
      </c>
      <c r="C131" s="6">
        <v>40</v>
      </c>
      <c r="D131" s="6">
        <v>60</v>
      </c>
      <c r="E131" s="6">
        <v>2.6</v>
      </c>
      <c r="F131" s="6">
        <v>3.96</v>
      </c>
      <c r="G131" s="6"/>
      <c r="H131" s="6"/>
      <c r="I131" s="6">
        <v>0.48</v>
      </c>
      <c r="J131" s="6">
        <v>0.72</v>
      </c>
      <c r="K131" s="6"/>
      <c r="L131" s="6"/>
      <c r="M131" s="6">
        <v>1.05</v>
      </c>
      <c r="N131" s="6">
        <v>1.38</v>
      </c>
      <c r="O131" s="6">
        <v>72.4</v>
      </c>
      <c r="P131" s="5">
        <v>108.6</v>
      </c>
      <c r="Q131" s="5">
        <v>14</v>
      </c>
      <c r="R131" s="5">
        <v>21</v>
      </c>
      <c r="S131" s="5">
        <v>10</v>
      </c>
      <c r="T131" s="5">
        <v>12</v>
      </c>
      <c r="U131" s="5">
        <v>0.31</v>
      </c>
      <c r="V131" s="5">
        <v>0.63</v>
      </c>
      <c r="W131" s="5">
        <v>0.08</v>
      </c>
      <c r="X131" s="5">
        <v>1.12</v>
      </c>
      <c r="Y131" s="5">
        <v>0.02</v>
      </c>
      <c r="Z131" s="5">
        <v>0.04</v>
      </c>
      <c r="AA131" s="5">
        <v>0.07</v>
      </c>
      <c r="AB131" s="5">
        <v>0.1</v>
      </c>
      <c r="AC131" s="5">
        <v>0</v>
      </c>
      <c r="AD131" s="5">
        <v>0</v>
      </c>
      <c r="AE131" s="5">
        <v>67.2</v>
      </c>
      <c r="AF131" s="5">
        <v>75.4</v>
      </c>
    </row>
    <row r="132" spans="1:32" ht="39.75" customHeight="1">
      <c r="A132" s="8" t="s">
        <v>103</v>
      </c>
      <c r="B132" s="7" t="s">
        <v>102</v>
      </c>
      <c r="C132" s="6">
        <v>40</v>
      </c>
      <c r="D132" s="6">
        <v>50</v>
      </c>
      <c r="E132" s="6">
        <v>2.24</v>
      </c>
      <c r="F132" s="6">
        <v>3.07</v>
      </c>
      <c r="G132" s="6"/>
      <c r="H132" s="6"/>
      <c r="I132" s="6">
        <v>0.8</v>
      </c>
      <c r="J132" s="6">
        <v>1.07</v>
      </c>
      <c r="K132" s="6"/>
      <c r="L132" s="6"/>
      <c r="M132" s="6">
        <v>16.7</v>
      </c>
      <c r="N132" s="6">
        <v>20.9</v>
      </c>
      <c r="O132" s="6">
        <v>85.7</v>
      </c>
      <c r="P132" s="5">
        <v>107.2</v>
      </c>
      <c r="Q132" s="5">
        <v>9.2</v>
      </c>
      <c r="R132" s="5">
        <v>13.8</v>
      </c>
      <c r="S132" s="5">
        <v>42.4</v>
      </c>
      <c r="T132" s="5">
        <v>63.6</v>
      </c>
      <c r="U132" s="5">
        <v>10</v>
      </c>
      <c r="V132" s="5">
        <v>15</v>
      </c>
      <c r="W132" s="5">
        <v>1.24</v>
      </c>
      <c r="X132" s="5">
        <v>1.86</v>
      </c>
      <c r="Y132" s="5">
        <v>0.04</v>
      </c>
      <c r="Z132" s="5">
        <v>0.07</v>
      </c>
      <c r="AA132" s="5" t="s">
        <v>53</v>
      </c>
      <c r="AB132" s="5">
        <v>0.05</v>
      </c>
      <c r="AC132" s="5">
        <v>0</v>
      </c>
      <c r="AD132" s="5">
        <v>0</v>
      </c>
      <c r="AE132" s="5">
        <v>1.2</v>
      </c>
      <c r="AF132" s="5">
        <v>1.82</v>
      </c>
    </row>
    <row r="133" spans="1:32" ht="48" customHeight="1">
      <c r="A133" s="6">
        <v>35</v>
      </c>
      <c r="B133" s="7" t="s">
        <v>114</v>
      </c>
      <c r="C133" s="6">
        <v>210</v>
      </c>
      <c r="D133" s="6">
        <v>260</v>
      </c>
      <c r="E133" s="21">
        <v>20.3</v>
      </c>
      <c r="F133" s="21">
        <v>25.38</v>
      </c>
      <c r="G133" s="21">
        <v>14.17</v>
      </c>
      <c r="H133" s="21">
        <v>17.74</v>
      </c>
      <c r="I133" s="21">
        <v>17</v>
      </c>
      <c r="J133" s="21">
        <v>21.25</v>
      </c>
      <c r="K133" s="21">
        <v>0.49</v>
      </c>
      <c r="L133" s="21">
        <v>0.67</v>
      </c>
      <c r="M133" s="21">
        <v>35.69</v>
      </c>
      <c r="N133" s="21">
        <v>44.61</v>
      </c>
      <c r="O133" s="21">
        <v>377</v>
      </c>
      <c r="P133" s="22">
        <v>471.25</v>
      </c>
      <c r="Q133" s="22">
        <v>28.5</v>
      </c>
      <c r="R133" s="22">
        <v>35.59</v>
      </c>
      <c r="S133" s="21">
        <v>135.2</v>
      </c>
      <c r="T133" s="21">
        <v>155.3</v>
      </c>
      <c r="U133" s="22">
        <v>14.4</v>
      </c>
      <c r="V133" s="22">
        <v>14.4</v>
      </c>
      <c r="W133" s="22">
        <v>1.5</v>
      </c>
      <c r="X133" s="22">
        <v>1.9</v>
      </c>
      <c r="Y133" s="22">
        <v>0.06</v>
      </c>
      <c r="Z133" s="22">
        <v>0.07</v>
      </c>
      <c r="AA133" s="22">
        <v>0.01</v>
      </c>
      <c r="AB133" s="22">
        <v>0.02</v>
      </c>
      <c r="AC133" s="22">
        <v>1.5</v>
      </c>
      <c r="AD133" s="22">
        <v>1.67</v>
      </c>
      <c r="AE133" s="22">
        <v>1.6</v>
      </c>
      <c r="AF133" s="22">
        <v>1.93</v>
      </c>
    </row>
    <row r="134" spans="1:32" ht="48.75" customHeight="1">
      <c r="A134" s="23"/>
      <c r="B134" s="24"/>
      <c r="C134" s="25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7"/>
      <c r="Q134" s="27"/>
      <c r="R134" s="27"/>
      <c r="S134" s="26"/>
      <c r="T134" s="26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</row>
    <row r="135" spans="1:32" ht="39" customHeight="1">
      <c r="A135" s="6" t="s">
        <v>85</v>
      </c>
      <c r="B135" s="7" t="s">
        <v>56</v>
      </c>
      <c r="C135" s="6">
        <v>200</v>
      </c>
      <c r="D135" s="6">
        <v>200</v>
      </c>
      <c r="E135" s="6">
        <v>8.9</v>
      </c>
      <c r="F135" s="6">
        <v>8.9</v>
      </c>
      <c r="G135" s="6">
        <v>0</v>
      </c>
      <c r="H135" s="6">
        <v>0</v>
      </c>
      <c r="I135" s="6">
        <v>3.06</v>
      </c>
      <c r="J135" s="6">
        <v>3.06</v>
      </c>
      <c r="K135" s="6">
        <v>0</v>
      </c>
      <c r="L135" s="6">
        <v>0</v>
      </c>
      <c r="M135" s="6">
        <v>26</v>
      </c>
      <c r="N135" s="6">
        <v>26</v>
      </c>
      <c r="O135" s="6">
        <v>58</v>
      </c>
      <c r="P135" s="5">
        <v>58</v>
      </c>
      <c r="Q135" s="5">
        <v>26</v>
      </c>
      <c r="R135" s="5">
        <v>26</v>
      </c>
      <c r="S135" s="5">
        <v>64</v>
      </c>
      <c r="T135" s="5">
        <v>64</v>
      </c>
      <c r="U135" s="5">
        <v>13</v>
      </c>
      <c r="V135" s="5">
        <v>13</v>
      </c>
      <c r="W135" s="5">
        <v>0.6</v>
      </c>
      <c r="X135" s="5">
        <v>0.6</v>
      </c>
      <c r="Y135" s="5">
        <v>0</v>
      </c>
      <c r="Z135" s="5">
        <v>0</v>
      </c>
      <c r="AA135" s="5">
        <v>0.06</v>
      </c>
      <c r="AB135" s="5">
        <v>0.06</v>
      </c>
      <c r="AC135" s="5">
        <v>17</v>
      </c>
      <c r="AD135" s="5">
        <v>17</v>
      </c>
      <c r="AE135" s="5">
        <v>0.1</v>
      </c>
      <c r="AF135" s="5">
        <v>0.1</v>
      </c>
    </row>
    <row r="136" spans="1:32" ht="37.5" customHeight="1">
      <c r="A136" s="6">
        <v>8</v>
      </c>
      <c r="B136" s="16" t="s">
        <v>27</v>
      </c>
      <c r="C136" s="6">
        <v>200</v>
      </c>
      <c r="D136" s="6">
        <v>200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20.2</v>
      </c>
      <c r="N136" s="6">
        <v>20.2</v>
      </c>
      <c r="O136" s="6">
        <v>92</v>
      </c>
      <c r="P136" s="5">
        <v>92</v>
      </c>
      <c r="Q136" s="5">
        <v>14</v>
      </c>
      <c r="R136" s="5">
        <v>14</v>
      </c>
      <c r="S136" s="5">
        <v>14</v>
      </c>
      <c r="T136" s="5">
        <v>14</v>
      </c>
      <c r="U136" s="5">
        <v>8</v>
      </c>
      <c r="V136" s="5">
        <v>8</v>
      </c>
      <c r="W136" s="5">
        <v>2.8</v>
      </c>
      <c r="X136" s="5">
        <v>2.8</v>
      </c>
      <c r="Y136" s="5">
        <v>0.022</v>
      </c>
      <c r="Z136" s="5">
        <v>0.022</v>
      </c>
      <c r="AA136" s="5">
        <v>0.022</v>
      </c>
      <c r="AB136" s="5">
        <v>0.022</v>
      </c>
      <c r="AC136" s="5">
        <v>4</v>
      </c>
      <c r="AD136" s="5">
        <v>4</v>
      </c>
      <c r="AE136" s="5">
        <v>0.2</v>
      </c>
      <c r="AF136" s="5">
        <v>0.2</v>
      </c>
    </row>
    <row r="137" spans="1:32" ht="32.25" customHeight="1">
      <c r="A137" s="6"/>
      <c r="B137" s="13" t="s">
        <v>25</v>
      </c>
      <c r="C137" s="6"/>
      <c r="D137" s="6"/>
      <c r="E137" s="14">
        <f aca="true" t="shared" si="17" ref="E137:AF137">SUM(E131:E136)</f>
        <v>34.04</v>
      </c>
      <c r="F137" s="14">
        <f t="shared" si="17"/>
        <v>41.309999999999995</v>
      </c>
      <c r="G137" s="14">
        <f t="shared" si="17"/>
        <v>14.17</v>
      </c>
      <c r="H137" s="14">
        <f t="shared" si="17"/>
        <v>17.74</v>
      </c>
      <c r="I137" s="14">
        <f t="shared" si="17"/>
        <v>21.34</v>
      </c>
      <c r="J137" s="14">
        <f t="shared" si="17"/>
        <v>26.099999999999998</v>
      </c>
      <c r="K137" s="14">
        <f t="shared" si="17"/>
        <v>0.49</v>
      </c>
      <c r="L137" s="14">
        <f t="shared" si="17"/>
        <v>0.67</v>
      </c>
      <c r="M137" s="14">
        <f t="shared" si="17"/>
        <v>99.64</v>
      </c>
      <c r="N137" s="14">
        <f t="shared" si="17"/>
        <v>113.09</v>
      </c>
      <c r="O137" s="14">
        <f t="shared" si="17"/>
        <v>685.1</v>
      </c>
      <c r="P137" s="15">
        <f t="shared" si="17"/>
        <v>837.05</v>
      </c>
      <c r="Q137" s="15">
        <f t="shared" si="17"/>
        <v>91.7</v>
      </c>
      <c r="R137" s="15">
        <f t="shared" si="17"/>
        <v>110.39</v>
      </c>
      <c r="S137" s="15">
        <f t="shared" si="17"/>
        <v>265.6</v>
      </c>
      <c r="T137" s="15">
        <f t="shared" si="17"/>
        <v>308.9</v>
      </c>
      <c r="U137" s="15">
        <f t="shared" si="17"/>
        <v>45.71</v>
      </c>
      <c r="V137" s="15">
        <f t="shared" si="17"/>
        <v>51.03</v>
      </c>
      <c r="W137" s="15">
        <f t="shared" si="17"/>
        <v>6.220000000000001</v>
      </c>
      <c r="X137" s="15">
        <f t="shared" si="17"/>
        <v>8.280000000000001</v>
      </c>
      <c r="Y137" s="15">
        <f t="shared" si="17"/>
        <v>0.142</v>
      </c>
      <c r="Z137" s="15">
        <f t="shared" si="17"/>
        <v>0.202</v>
      </c>
      <c r="AA137" s="15">
        <f t="shared" si="17"/>
        <v>0.162</v>
      </c>
      <c r="AB137" s="15">
        <f t="shared" si="17"/>
        <v>0.252</v>
      </c>
      <c r="AC137" s="15">
        <f t="shared" si="17"/>
        <v>22.5</v>
      </c>
      <c r="AD137" s="15">
        <f t="shared" si="17"/>
        <v>22.67</v>
      </c>
      <c r="AE137" s="15">
        <f t="shared" si="17"/>
        <v>70.3</v>
      </c>
      <c r="AF137" s="15">
        <f t="shared" si="17"/>
        <v>79.45</v>
      </c>
    </row>
    <row r="138" spans="1:32" s="45" customFormat="1" ht="28.5" customHeight="1">
      <c r="A138" s="74" t="s">
        <v>26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</row>
    <row r="139" spans="1:32" ht="60" customHeight="1">
      <c r="A139" s="6">
        <v>31</v>
      </c>
      <c r="B139" s="7" t="s">
        <v>44</v>
      </c>
      <c r="C139" s="6">
        <v>250</v>
      </c>
      <c r="D139" s="6">
        <v>300</v>
      </c>
      <c r="E139" s="6">
        <v>4.5</v>
      </c>
      <c r="F139" s="6">
        <v>5.3</v>
      </c>
      <c r="G139" s="6">
        <v>2.7</v>
      </c>
      <c r="H139" s="6">
        <v>3.2</v>
      </c>
      <c r="I139" s="6">
        <v>5.7</v>
      </c>
      <c r="J139" s="6">
        <v>6.8</v>
      </c>
      <c r="K139" s="6">
        <v>0.9</v>
      </c>
      <c r="L139" s="6">
        <v>1.1</v>
      </c>
      <c r="M139" s="6">
        <v>14.9</v>
      </c>
      <c r="N139" s="6">
        <v>17.9</v>
      </c>
      <c r="O139" s="6">
        <v>132</v>
      </c>
      <c r="P139" s="5">
        <v>158.4</v>
      </c>
      <c r="Q139" s="5">
        <v>30</v>
      </c>
      <c r="R139" s="5">
        <v>34.7</v>
      </c>
      <c r="S139" s="5">
        <v>44.5</v>
      </c>
      <c r="T139" s="5">
        <v>52.2</v>
      </c>
      <c r="U139" s="5">
        <v>10</v>
      </c>
      <c r="V139" s="5">
        <v>20</v>
      </c>
      <c r="W139" s="5">
        <v>0.6</v>
      </c>
      <c r="X139" s="5">
        <v>0.8</v>
      </c>
      <c r="Y139" s="5">
        <v>0.12</v>
      </c>
      <c r="Z139" s="5">
        <v>0.15</v>
      </c>
      <c r="AA139" s="5">
        <v>0.05</v>
      </c>
      <c r="AB139" s="5">
        <v>0.1</v>
      </c>
      <c r="AC139" s="5">
        <v>7</v>
      </c>
      <c r="AD139" s="5">
        <v>9</v>
      </c>
      <c r="AE139" s="5">
        <v>2.1</v>
      </c>
      <c r="AF139" s="5">
        <v>2.6</v>
      </c>
    </row>
    <row r="140" spans="1:32" ht="36" customHeight="1">
      <c r="A140" s="3">
        <v>259</v>
      </c>
      <c r="B140" s="7" t="s">
        <v>87</v>
      </c>
      <c r="C140" s="6">
        <v>210</v>
      </c>
      <c r="D140" s="6">
        <v>250</v>
      </c>
      <c r="E140" s="6">
        <v>12.89</v>
      </c>
      <c r="F140" s="6">
        <v>14.52</v>
      </c>
      <c r="G140" s="6">
        <v>12.52</v>
      </c>
      <c r="H140" s="6">
        <v>15.34</v>
      </c>
      <c r="I140" s="6">
        <v>11.2</v>
      </c>
      <c r="J140" s="6">
        <v>12.6</v>
      </c>
      <c r="K140" s="6">
        <v>11.2</v>
      </c>
      <c r="L140" s="6">
        <v>12.6</v>
      </c>
      <c r="M140" s="6">
        <v>26.5</v>
      </c>
      <c r="N140" s="6">
        <v>35.2</v>
      </c>
      <c r="O140" s="6">
        <v>241</v>
      </c>
      <c r="P140" s="5">
        <v>305</v>
      </c>
      <c r="Q140" s="5">
        <v>38</v>
      </c>
      <c r="R140" s="5">
        <v>42</v>
      </c>
      <c r="S140" s="5">
        <v>68</v>
      </c>
      <c r="T140" s="5">
        <v>73</v>
      </c>
      <c r="U140" s="5">
        <v>27</v>
      </c>
      <c r="V140" s="5">
        <v>32</v>
      </c>
      <c r="W140" s="5">
        <v>2</v>
      </c>
      <c r="X140" s="5">
        <v>2.5</v>
      </c>
      <c r="Y140" s="5">
        <v>0.12</v>
      </c>
      <c r="Z140" s="5">
        <v>0.26</v>
      </c>
      <c r="AA140" s="5">
        <v>0.12</v>
      </c>
      <c r="AB140" s="5">
        <v>0.2</v>
      </c>
      <c r="AC140" s="5">
        <v>20</v>
      </c>
      <c r="AD140" s="5">
        <v>25</v>
      </c>
      <c r="AE140" s="5">
        <v>2.2</v>
      </c>
      <c r="AF140" s="5">
        <v>2.6</v>
      </c>
    </row>
    <row r="141" spans="1:32" ht="37.5" customHeight="1">
      <c r="A141" s="6" t="s">
        <v>85</v>
      </c>
      <c r="B141" s="7" t="s">
        <v>56</v>
      </c>
      <c r="C141" s="6">
        <v>200</v>
      </c>
      <c r="D141" s="6">
        <v>200</v>
      </c>
      <c r="E141" s="6">
        <v>8.9</v>
      </c>
      <c r="F141" s="6">
        <v>8.9</v>
      </c>
      <c r="G141" s="6">
        <v>0</v>
      </c>
      <c r="H141" s="6">
        <v>0</v>
      </c>
      <c r="I141" s="6">
        <v>3.06</v>
      </c>
      <c r="J141" s="6">
        <v>3.06</v>
      </c>
      <c r="K141" s="6">
        <v>0</v>
      </c>
      <c r="L141" s="6">
        <v>0</v>
      </c>
      <c r="M141" s="6">
        <v>26</v>
      </c>
      <c r="N141" s="6">
        <v>26</v>
      </c>
      <c r="O141" s="6">
        <v>58</v>
      </c>
      <c r="P141" s="5">
        <v>58</v>
      </c>
      <c r="Q141" s="5">
        <v>26</v>
      </c>
      <c r="R141" s="5">
        <v>26</v>
      </c>
      <c r="S141" s="5">
        <v>64</v>
      </c>
      <c r="T141" s="5">
        <v>64</v>
      </c>
      <c r="U141" s="5">
        <v>13</v>
      </c>
      <c r="V141" s="5">
        <v>13</v>
      </c>
      <c r="W141" s="5">
        <v>0.6</v>
      </c>
      <c r="X141" s="5">
        <v>0.6</v>
      </c>
      <c r="Y141" s="5">
        <v>0</v>
      </c>
      <c r="Z141" s="5">
        <v>0</v>
      </c>
      <c r="AA141" s="5">
        <v>0.06</v>
      </c>
      <c r="AB141" s="5">
        <v>0.06</v>
      </c>
      <c r="AC141" s="5">
        <v>17</v>
      </c>
      <c r="AD141" s="5">
        <v>17</v>
      </c>
      <c r="AE141" s="5">
        <v>0.1</v>
      </c>
      <c r="AF141" s="5">
        <v>0.1</v>
      </c>
    </row>
    <row r="142" spans="1:32" ht="38.25" customHeight="1">
      <c r="A142" s="8" t="s">
        <v>103</v>
      </c>
      <c r="B142" s="7" t="s">
        <v>102</v>
      </c>
      <c r="C142" s="6">
        <v>40</v>
      </c>
      <c r="D142" s="6">
        <v>50</v>
      </c>
      <c r="E142" s="6">
        <v>2.24</v>
      </c>
      <c r="F142" s="6">
        <v>3.07</v>
      </c>
      <c r="G142" s="6"/>
      <c r="H142" s="6"/>
      <c r="I142" s="6">
        <v>0.8</v>
      </c>
      <c r="J142" s="6">
        <v>1.07</v>
      </c>
      <c r="K142" s="6"/>
      <c r="L142" s="6"/>
      <c r="M142" s="6">
        <v>16.7</v>
      </c>
      <c r="N142" s="6">
        <v>20.9</v>
      </c>
      <c r="O142" s="6">
        <v>85.7</v>
      </c>
      <c r="P142" s="5">
        <v>107.2</v>
      </c>
      <c r="Q142" s="5">
        <v>9.2</v>
      </c>
      <c r="R142" s="5">
        <v>13.8</v>
      </c>
      <c r="S142" s="5">
        <v>42.4</v>
      </c>
      <c r="T142" s="5">
        <v>63.6</v>
      </c>
      <c r="U142" s="5">
        <v>10</v>
      </c>
      <c r="V142" s="5">
        <v>15</v>
      </c>
      <c r="W142" s="5">
        <v>1.24</v>
      </c>
      <c r="X142" s="5">
        <v>1.86</v>
      </c>
      <c r="Y142" s="5">
        <v>0.04</v>
      </c>
      <c r="Z142" s="5">
        <v>0.07</v>
      </c>
      <c r="AA142" s="5">
        <v>0.04</v>
      </c>
      <c r="AB142" s="5">
        <v>0.05</v>
      </c>
      <c r="AC142" s="5">
        <v>0</v>
      </c>
      <c r="AD142" s="5">
        <v>0</v>
      </c>
      <c r="AE142" s="5">
        <v>1.2</v>
      </c>
      <c r="AF142" s="5">
        <v>1.82</v>
      </c>
    </row>
    <row r="143" spans="1:32" ht="36" customHeight="1">
      <c r="A143" s="6">
        <v>21</v>
      </c>
      <c r="B143" s="52" t="s">
        <v>52</v>
      </c>
      <c r="C143" s="6">
        <v>0.115</v>
      </c>
      <c r="D143" s="6">
        <v>0.115</v>
      </c>
      <c r="E143" s="6">
        <v>2.2</v>
      </c>
      <c r="F143" s="6">
        <v>2.2</v>
      </c>
      <c r="G143" s="6">
        <v>2.2</v>
      </c>
      <c r="H143" s="6">
        <v>2.2</v>
      </c>
      <c r="I143" s="6">
        <v>5</v>
      </c>
      <c r="J143" s="6">
        <v>5</v>
      </c>
      <c r="K143" s="6">
        <v>5</v>
      </c>
      <c r="L143" s="6">
        <v>5</v>
      </c>
      <c r="M143" s="6">
        <v>16</v>
      </c>
      <c r="N143" s="6">
        <v>16</v>
      </c>
      <c r="O143" s="6">
        <v>120</v>
      </c>
      <c r="P143" s="5">
        <v>120</v>
      </c>
      <c r="Q143" s="5">
        <v>28</v>
      </c>
      <c r="R143" s="5">
        <v>28</v>
      </c>
      <c r="S143" s="5">
        <v>32</v>
      </c>
      <c r="T143" s="5">
        <v>32</v>
      </c>
      <c r="U143" s="5">
        <v>20</v>
      </c>
      <c r="V143" s="5">
        <v>20</v>
      </c>
      <c r="W143" s="5">
        <v>0.04</v>
      </c>
      <c r="X143" s="5">
        <v>0.04</v>
      </c>
      <c r="Y143" s="5">
        <v>1</v>
      </c>
      <c r="Z143" s="5">
        <v>1</v>
      </c>
      <c r="AA143" s="5">
        <v>2.3</v>
      </c>
      <c r="AB143" s="5">
        <v>2.3</v>
      </c>
      <c r="AC143" s="5">
        <v>0.8</v>
      </c>
      <c r="AD143" s="5">
        <v>0.8</v>
      </c>
      <c r="AE143" s="5">
        <v>1.2</v>
      </c>
      <c r="AF143" s="5">
        <v>1.2</v>
      </c>
    </row>
    <row r="144" spans="1:32" ht="128.25" customHeight="1">
      <c r="A144" s="6"/>
      <c r="B144" s="13" t="s">
        <v>38</v>
      </c>
      <c r="C144" s="14"/>
      <c r="D144" s="14"/>
      <c r="E144" s="14">
        <f aca="true" t="shared" si="18" ref="E144:AF144">E136+E137+E138+E139+E140+E141+E142+E143</f>
        <v>64.77</v>
      </c>
      <c r="F144" s="14">
        <f t="shared" si="18"/>
        <v>75.3</v>
      </c>
      <c r="G144" s="14">
        <f t="shared" si="18"/>
        <v>31.59</v>
      </c>
      <c r="H144" s="14">
        <f t="shared" si="18"/>
        <v>38.480000000000004</v>
      </c>
      <c r="I144" s="14">
        <f t="shared" si="18"/>
        <v>47.099999999999994</v>
      </c>
      <c r="J144" s="14">
        <f t="shared" si="18"/>
        <v>54.63</v>
      </c>
      <c r="K144" s="14">
        <f t="shared" si="18"/>
        <v>17.59</v>
      </c>
      <c r="L144" s="14">
        <f t="shared" si="18"/>
        <v>19.369999999999997</v>
      </c>
      <c r="M144" s="14">
        <f t="shared" si="18"/>
        <v>219.94</v>
      </c>
      <c r="N144" s="14">
        <f t="shared" si="18"/>
        <v>249.29</v>
      </c>
      <c r="O144" s="14">
        <f t="shared" si="18"/>
        <v>1413.8</v>
      </c>
      <c r="P144" s="15">
        <f t="shared" si="18"/>
        <v>1677.65</v>
      </c>
      <c r="Q144" s="15">
        <f t="shared" si="18"/>
        <v>236.89999999999998</v>
      </c>
      <c r="R144" s="15">
        <f t="shared" si="18"/>
        <v>268.89</v>
      </c>
      <c r="S144" s="15">
        <f t="shared" si="18"/>
        <v>530.5</v>
      </c>
      <c r="T144" s="15">
        <f t="shared" si="18"/>
        <v>607.6999999999999</v>
      </c>
      <c r="U144" s="15">
        <f t="shared" si="18"/>
        <v>133.71</v>
      </c>
      <c r="V144" s="15">
        <f t="shared" si="18"/>
        <v>159.03</v>
      </c>
      <c r="W144" s="15">
        <f t="shared" si="18"/>
        <v>13.499999999999998</v>
      </c>
      <c r="X144" s="15">
        <f t="shared" si="18"/>
        <v>16.880000000000003</v>
      </c>
      <c r="Y144" s="15">
        <f t="shared" si="18"/>
        <v>1.444</v>
      </c>
      <c r="Z144" s="15">
        <f t="shared" si="18"/>
        <v>1.704</v>
      </c>
      <c r="AA144" s="15">
        <f t="shared" si="18"/>
        <v>2.7539999999999996</v>
      </c>
      <c r="AB144" s="15">
        <f t="shared" si="18"/>
        <v>2.984</v>
      </c>
      <c r="AC144" s="15">
        <f t="shared" si="18"/>
        <v>71.3</v>
      </c>
      <c r="AD144" s="15">
        <f t="shared" si="18"/>
        <v>78.47</v>
      </c>
      <c r="AE144" s="15">
        <f t="shared" si="18"/>
        <v>77.3</v>
      </c>
      <c r="AF144" s="15">
        <f t="shared" si="18"/>
        <v>87.96999999999998</v>
      </c>
    </row>
    <row r="145" spans="1:32" ht="2.25" customHeight="1" hidden="1">
      <c r="A145" s="6"/>
      <c r="B145" s="13" t="s">
        <v>32</v>
      </c>
      <c r="C145" s="14"/>
      <c r="D145" s="14"/>
      <c r="E145" s="14">
        <f aca="true" t="shared" si="19" ref="E145:AF145">E133+E144</f>
        <v>85.07</v>
      </c>
      <c r="F145" s="14">
        <f t="shared" si="19"/>
        <v>100.67999999999999</v>
      </c>
      <c r="G145" s="14">
        <f t="shared" si="19"/>
        <v>45.76</v>
      </c>
      <c r="H145" s="14">
        <f t="shared" si="19"/>
        <v>56.22</v>
      </c>
      <c r="I145" s="14">
        <f t="shared" si="19"/>
        <v>64.1</v>
      </c>
      <c r="J145" s="14">
        <f t="shared" si="19"/>
        <v>75.88</v>
      </c>
      <c r="K145" s="14">
        <f t="shared" si="19"/>
        <v>18.08</v>
      </c>
      <c r="L145" s="14">
        <f t="shared" si="19"/>
        <v>20.04</v>
      </c>
      <c r="M145" s="14">
        <f t="shared" si="19"/>
        <v>255.63</v>
      </c>
      <c r="N145" s="14">
        <f t="shared" si="19"/>
        <v>293.9</v>
      </c>
      <c r="O145" s="14">
        <f t="shared" si="19"/>
        <v>1790.8</v>
      </c>
      <c r="P145" s="15">
        <f t="shared" si="19"/>
        <v>2148.9</v>
      </c>
      <c r="Q145" s="15">
        <f t="shared" si="19"/>
        <v>265.4</v>
      </c>
      <c r="R145" s="15">
        <f t="shared" si="19"/>
        <v>304.48</v>
      </c>
      <c r="S145" s="15">
        <f t="shared" si="19"/>
        <v>665.7</v>
      </c>
      <c r="T145" s="15">
        <f t="shared" si="19"/>
        <v>763</v>
      </c>
      <c r="U145" s="15">
        <f t="shared" si="19"/>
        <v>148.11</v>
      </c>
      <c r="V145" s="15">
        <f t="shared" si="19"/>
        <v>173.43</v>
      </c>
      <c r="W145" s="15">
        <f t="shared" si="19"/>
        <v>14.999999999999998</v>
      </c>
      <c r="X145" s="15">
        <f t="shared" si="19"/>
        <v>18.78</v>
      </c>
      <c r="Y145" s="15">
        <f t="shared" si="19"/>
        <v>1.504</v>
      </c>
      <c r="Z145" s="15">
        <f t="shared" si="19"/>
        <v>1.774</v>
      </c>
      <c r="AA145" s="15">
        <f t="shared" si="19"/>
        <v>2.7639999999999993</v>
      </c>
      <c r="AB145" s="15">
        <f t="shared" si="19"/>
        <v>3.004</v>
      </c>
      <c r="AC145" s="15">
        <f t="shared" si="19"/>
        <v>72.8</v>
      </c>
      <c r="AD145" s="15">
        <f t="shared" si="19"/>
        <v>80.14</v>
      </c>
      <c r="AE145" s="15">
        <f t="shared" si="19"/>
        <v>78.89999999999999</v>
      </c>
      <c r="AF145" s="15">
        <f t="shared" si="19"/>
        <v>89.89999999999999</v>
      </c>
    </row>
    <row r="146" spans="1:32" ht="63.75" customHeight="1" hidden="1">
      <c r="A146" s="6"/>
      <c r="B146" s="13" t="s">
        <v>38</v>
      </c>
      <c r="C146" s="14"/>
      <c r="D146" s="14"/>
      <c r="E146" s="14">
        <f aca="true" t="shared" si="20" ref="E146:AF146">E139+E140+E141+E142+E143+E144+E145</f>
        <v>180.57</v>
      </c>
      <c r="F146" s="14">
        <f t="shared" si="20"/>
        <v>209.96999999999997</v>
      </c>
      <c r="G146" s="14">
        <f t="shared" si="20"/>
        <v>94.77</v>
      </c>
      <c r="H146" s="14">
        <f t="shared" si="20"/>
        <v>115.44</v>
      </c>
      <c r="I146" s="14">
        <f t="shared" si="20"/>
        <v>136.95999999999998</v>
      </c>
      <c r="J146" s="14">
        <f t="shared" si="20"/>
        <v>159.04</v>
      </c>
      <c r="K146" s="14">
        <f t="shared" si="20"/>
        <v>52.769999999999996</v>
      </c>
      <c r="L146" s="14">
        <f t="shared" si="20"/>
        <v>58.10999999999999</v>
      </c>
      <c r="M146" s="14">
        <f t="shared" si="20"/>
        <v>575.6700000000001</v>
      </c>
      <c r="N146" s="14">
        <f t="shared" si="20"/>
        <v>659.1899999999999</v>
      </c>
      <c r="O146" s="14">
        <f t="shared" si="20"/>
        <v>3841.3</v>
      </c>
      <c r="P146" s="15">
        <f t="shared" si="20"/>
        <v>4575.15</v>
      </c>
      <c r="Q146" s="15">
        <f t="shared" si="20"/>
        <v>633.5</v>
      </c>
      <c r="R146" s="15">
        <f t="shared" si="20"/>
        <v>717.87</v>
      </c>
      <c r="S146" s="15">
        <f t="shared" si="20"/>
        <v>1447.1</v>
      </c>
      <c r="T146" s="15">
        <f t="shared" si="20"/>
        <v>1655.5</v>
      </c>
      <c r="U146" s="15">
        <f t="shared" si="20"/>
        <v>361.82000000000005</v>
      </c>
      <c r="V146" s="15">
        <f t="shared" si="20"/>
        <v>432.46</v>
      </c>
      <c r="W146" s="15">
        <f t="shared" si="20"/>
        <v>32.98</v>
      </c>
      <c r="X146" s="15">
        <f t="shared" si="20"/>
        <v>41.46000000000001</v>
      </c>
      <c r="Y146" s="15">
        <f t="shared" si="20"/>
        <v>4.228</v>
      </c>
      <c r="Z146" s="15">
        <f t="shared" si="20"/>
        <v>4.958</v>
      </c>
      <c r="AA146" s="15">
        <f t="shared" si="20"/>
        <v>8.088</v>
      </c>
      <c r="AB146" s="15">
        <f t="shared" si="20"/>
        <v>8.698</v>
      </c>
      <c r="AC146" s="15">
        <f t="shared" si="20"/>
        <v>188.89999999999998</v>
      </c>
      <c r="AD146" s="15">
        <f t="shared" si="20"/>
        <v>210.40999999999997</v>
      </c>
      <c r="AE146" s="15">
        <f t="shared" si="20"/>
        <v>163</v>
      </c>
      <c r="AF146" s="15">
        <f t="shared" si="20"/>
        <v>186.19</v>
      </c>
    </row>
    <row r="147" spans="1:32" ht="170.25" customHeight="1" hidden="1">
      <c r="A147" s="6"/>
      <c r="B147" s="13" t="s">
        <v>32</v>
      </c>
      <c r="C147" s="14"/>
      <c r="D147" s="14"/>
      <c r="E147" s="14">
        <f aca="true" t="shared" si="21" ref="E147:AF147">E137+E146</f>
        <v>214.60999999999999</v>
      </c>
      <c r="F147" s="14">
        <f t="shared" si="21"/>
        <v>251.27999999999997</v>
      </c>
      <c r="G147" s="14">
        <f t="shared" si="21"/>
        <v>108.94</v>
      </c>
      <c r="H147" s="14">
        <f t="shared" si="21"/>
        <v>133.18</v>
      </c>
      <c r="I147" s="14">
        <f t="shared" si="21"/>
        <v>158.29999999999998</v>
      </c>
      <c r="J147" s="14">
        <f t="shared" si="21"/>
        <v>185.14</v>
      </c>
      <c r="K147" s="14">
        <f t="shared" si="21"/>
        <v>53.26</v>
      </c>
      <c r="L147" s="14">
        <f t="shared" si="21"/>
        <v>58.779999999999994</v>
      </c>
      <c r="M147" s="14">
        <f t="shared" si="21"/>
        <v>675.3100000000001</v>
      </c>
      <c r="N147" s="14">
        <f t="shared" si="21"/>
        <v>772.28</v>
      </c>
      <c r="O147" s="14">
        <f t="shared" si="21"/>
        <v>4526.400000000001</v>
      </c>
      <c r="P147" s="15">
        <f t="shared" si="21"/>
        <v>5412.2</v>
      </c>
      <c r="Q147" s="15">
        <f t="shared" si="21"/>
        <v>725.2</v>
      </c>
      <c r="R147" s="15">
        <f t="shared" si="21"/>
        <v>828.26</v>
      </c>
      <c r="S147" s="15">
        <f t="shared" si="21"/>
        <v>1712.6999999999998</v>
      </c>
      <c r="T147" s="15">
        <f t="shared" si="21"/>
        <v>1964.4</v>
      </c>
      <c r="U147" s="15">
        <f t="shared" si="21"/>
        <v>407.53000000000003</v>
      </c>
      <c r="V147" s="15">
        <f t="shared" si="21"/>
        <v>483.49</v>
      </c>
      <c r="W147" s="15">
        <f t="shared" si="21"/>
        <v>39.199999999999996</v>
      </c>
      <c r="X147" s="15">
        <f t="shared" si="21"/>
        <v>49.74000000000001</v>
      </c>
      <c r="Y147" s="15">
        <f t="shared" si="21"/>
        <v>4.37</v>
      </c>
      <c r="Z147" s="15">
        <f t="shared" si="21"/>
        <v>5.16</v>
      </c>
      <c r="AA147" s="15">
        <f t="shared" si="21"/>
        <v>8.25</v>
      </c>
      <c r="AB147" s="15">
        <f t="shared" si="21"/>
        <v>8.950000000000001</v>
      </c>
      <c r="AC147" s="15">
        <f t="shared" si="21"/>
        <v>211.39999999999998</v>
      </c>
      <c r="AD147" s="15">
        <f t="shared" si="21"/>
        <v>233.07999999999998</v>
      </c>
      <c r="AE147" s="15">
        <f t="shared" si="21"/>
        <v>233.3</v>
      </c>
      <c r="AF147" s="15">
        <f t="shared" si="21"/>
        <v>265.64</v>
      </c>
    </row>
    <row r="148" spans="1:32" ht="29.25" customHeight="1">
      <c r="A148" s="73" t="s">
        <v>122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</row>
    <row r="149" spans="1:32" ht="26.25" customHeight="1">
      <c r="A149" s="74" t="s">
        <v>0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</row>
    <row r="150" spans="1:32" ht="28.5" customHeight="1">
      <c r="A150" s="75" t="s">
        <v>1</v>
      </c>
      <c r="B150" s="76" t="s">
        <v>2</v>
      </c>
      <c r="C150" s="75" t="s">
        <v>3</v>
      </c>
      <c r="D150" s="75"/>
      <c r="E150" s="75" t="s">
        <v>4</v>
      </c>
      <c r="F150" s="75"/>
      <c r="G150" s="75"/>
      <c r="H150" s="75"/>
      <c r="I150" s="75"/>
      <c r="J150" s="75"/>
      <c r="K150" s="75"/>
      <c r="L150" s="75"/>
      <c r="M150" s="75"/>
      <c r="N150" s="75"/>
      <c r="O150" s="75" t="s">
        <v>45</v>
      </c>
      <c r="P150" s="75"/>
      <c r="Q150" s="76" t="s">
        <v>6</v>
      </c>
      <c r="R150" s="76"/>
      <c r="S150" s="76"/>
      <c r="T150" s="76"/>
      <c r="U150" s="76"/>
      <c r="V150" s="76"/>
      <c r="W150" s="76"/>
      <c r="X150" s="76"/>
      <c r="Y150" s="81" t="s">
        <v>7</v>
      </c>
      <c r="Z150" s="81"/>
      <c r="AA150" s="81"/>
      <c r="AB150" s="81"/>
      <c r="AC150" s="81"/>
      <c r="AD150" s="81"/>
      <c r="AE150" s="81"/>
      <c r="AF150" s="81"/>
    </row>
    <row r="151" spans="1:32" ht="18.75" customHeight="1">
      <c r="A151" s="75"/>
      <c r="B151" s="76"/>
      <c r="C151" s="75" t="s">
        <v>68</v>
      </c>
      <c r="D151" s="75" t="s">
        <v>69</v>
      </c>
      <c r="E151" s="77" t="s">
        <v>8</v>
      </c>
      <c r="F151" s="77"/>
      <c r="G151" s="77"/>
      <c r="H151" s="77"/>
      <c r="I151" s="77" t="s">
        <v>9</v>
      </c>
      <c r="J151" s="77"/>
      <c r="K151" s="77"/>
      <c r="L151" s="77"/>
      <c r="M151" s="75" t="s">
        <v>10</v>
      </c>
      <c r="N151" s="75"/>
      <c r="O151" s="75"/>
      <c r="P151" s="75"/>
      <c r="Q151" s="81" t="s">
        <v>11</v>
      </c>
      <c r="R151" s="81"/>
      <c r="S151" s="81" t="s">
        <v>12</v>
      </c>
      <c r="T151" s="81"/>
      <c r="U151" s="81" t="s">
        <v>13</v>
      </c>
      <c r="V151" s="81"/>
      <c r="W151" s="81" t="s">
        <v>14</v>
      </c>
      <c r="X151" s="81"/>
      <c r="Y151" s="81" t="s">
        <v>15</v>
      </c>
      <c r="Z151" s="81"/>
      <c r="AA151" s="81" t="s">
        <v>16</v>
      </c>
      <c r="AB151" s="81"/>
      <c r="AC151" s="81" t="s">
        <v>17</v>
      </c>
      <c r="AD151" s="81"/>
      <c r="AE151" s="81" t="s">
        <v>18</v>
      </c>
      <c r="AF151" s="81"/>
    </row>
    <row r="152" spans="1:32" ht="18" customHeight="1">
      <c r="A152" s="75"/>
      <c r="B152" s="76"/>
      <c r="C152" s="75"/>
      <c r="D152" s="75"/>
      <c r="E152" s="77" t="s">
        <v>19</v>
      </c>
      <c r="F152" s="77"/>
      <c r="G152" s="75" t="s">
        <v>20</v>
      </c>
      <c r="H152" s="75"/>
      <c r="I152" s="77" t="s">
        <v>19</v>
      </c>
      <c r="J152" s="77"/>
      <c r="K152" s="75" t="s">
        <v>21</v>
      </c>
      <c r="L152" s="75"/>
      <c r="M152" s="75"/>
      <c r="N152" s="75"/>
      <c r="O152" s="75"/>
      <c r="P152" s="75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</row>
    <row r="153" spans="1:32" ht="33.75" customHeight="1">
      <c r="A153" s="75"/>
      <c r="B153" s="76"/>
      <c r="C153" s="75"/>
      <c r="D153" s="75"/>
      <c r="E153" s="3" t="s">
        <v>66</v>
      </c>
      <c r="F153" s="3" t="s">
        <v>67</v>
      </c>
      <c r="G153" s="3" t="s">
        <v>22</v>
      </c>
      <c r="H153" s="3" t="s">
        <v>23</v>
      </c>
      <c r="I153" s="3" t="s">
        <v>66</v>
      </c>
      <c r="J153" s="3" t="s">
        <v>67</v>
      </c>
      <c r="K153" s="3" t="s">
        <v>22</v>
      </c>
      <c r="L153" s="3" t="s">
        <v>23</v>
      </c>
      <c r="M153" s="3" t="s">
        <v>66</v>
      </c>
      <c r="N153" s="3" t="s">
        <v>67</v>
      </c>
      <c r="O153" s="3" t="s">
        <v>66</v>
      </c>
      <c r="P153" s="3" t="s">
        <v>67</v>
      </c>
      <c r="Q153" s="3" t="s">
        <v>66</v>
      </c>
      <c r="R153" s="3" t="s">
        <v>67</v>
      </c>
      <c r="S153" s="3" t="s">
        <v>66</v>
      </c>
      <c r="T153" s="3" t="s">
        <v>67</v>
      </c>
      <c r="U153" s="3" t="s">
        <v>66</v>
      </c>
      <c r="V153" s="3" t="s">
        <v>67</v>
      </c>
      <c r="W153" s="3" t="s">
        <v>66</v>
      </c>
      <c r="X153" s="3" t="s">
        <v>67</v>
      </c>
      <c r="Y153" s="3" t="s">
        <v>66</v>
      </c>
      <c r="Z153" s="3" t="s">
        <v>67</v>
      </c>
      <c r="AA153" s="3" t="s">
        <v>66</v>
      </c>
      <c r="AB153" s="3" t="s">
        <v>67</v>
      </c>
      <c r="AC153" s="3" t="s">
        <v>66</v>
      </c>
      <c r="AD153" s="3" t="s">
        <v>67</v>
      </c>
      <c r="AE153" s="3" t="s">
        <v>66</v>
      </c>
      <c r="AF153" s="3" t="s">
        <v>67</v>
      </c>
    </row>
    <row r="154" spans="1:32" ht="41.25" customHeight="1">
      <c r="A154" s="3"/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38.25" customHeight="1">
      <c r="A155" s="6">
        <v>43</v>
      </c>
      <c r="B155" s="7" t="s">
        <v>72</v>
      </c>
      <c r="C155" s="6">
        <v>180</v>
      </c>
      <c r="D155" s="6">
        <v>200</v>
      </c>
      <c r="E155" s="6">
        <v>3.67</v>
      </c>
      <c r="F155" s="6">
        <v>4.08</v>
      </c>
      <c r="G155" s="6"/>
      <c r="H155" s="6"/>
      <c r="I155" s="6">
        <v>5.76</v>
      </c>
      <c r="J155" s="6">
        <v>6.4</v>
      </c>
      <c r="K155" s="6"/>
      <c r="L155" s="6"/>
      <c r="M155" s="6">
        <v>24.53</v>
      </c>
      <c r="N155" s="6">
        <v>27.26</v>
      </c>
      <c r="O155" s="6">
        <v>164.7</v>
      </c>
      <c r="P155" s="5">
        <v>183</v>
      </c>
      <c r="Q155" s="5">
        <v>36.96</v>
      </c>
      <c r="R155" s="5">
        <v>49.3</v>
      </c>
      <c r="S155" s="5">
        <v>86.55</v>
      </c>
      <c r="T155" s="5">
        <v>115.46</v>
      </c>
      <c r="U155" s="5">
        <v>27.74</v>
      </c>
      <c r="V155" s="5">
        <v>37</v>
      </c>
      <c r="W155" s="5">
        <v>1.01</v>
      </c>
      <c r="X155" s="5">
        <v>1.35</v>
      </c>
      <c r="Y155" s="5">
        <v>0.14</v>
      </c>
      <c r="Z155" s="5">
        <v>0.19</v>
      </c>
      <c r="AA155" s="5">
        <v>0.11</v>
      </c>
      <c r="AB155" s="5">
        <v>0.15</v>
      </c>
      <c r="AC155" s="5">
        <v>18.15</v>
      </c>
      <c r="AD155" s="5">
        <v>24.21</v>
      </c>
      <c r="AE155" s="5">
        <v>1.36</v>
      </c>
      <c r="AF155" s="5">
        <v>1.8</v>
      </c>
    </row>
    <row r="156" spans="1:32" ht="33.75" customHeight="1">
      <c r="A156" s="6">
        <v>11</v>
      </c>
      <c r="B156" s="7" t="s">
        <v>93</v>
      </c>
      <c r="C156" s="6">
        <v>80</v>
      </c>
      <c r="D156" s="6">
        <v>100</v>
      </c>
      <c r="E156" s="6">
        <v>8.8</v>
      </c>
      <c r="F156" s="6">
        <v>10.42</v>
      </c>
      <c r="G156" s="6">
        <v>2.5</v>
      </c>
      <c r="H156" s="6">
        <v>2.5</v>
      </c>
      <c r="I156" s="6">
        <v>13.06</v>
      </c>
      <c r="J156" s="6">
        <v>15.23</v>
      </c>
      <c r="K156" s="6">
        <v>1.9</v>
      </c>
      <c r="L156" s="6">
        <v>1.9</v>
      </c>
      <c r="M156" s="6">
        <v>9.66</v>
      </c>
      <c r="N156" s="6">
        <v>12.08</v>
      </c>
      <c r="O156" s="6">
        <v>191.33</v>
      </c>
      <c r="P156" s="5">
        <v>201.6</v>
      </c>
      <c r="Q156" s="5">
        <v>49.8</v>
      </c>
      <c r="R156" s="5">
        <v>49.8</v>
      </c>
      <c r="S156" s="5">
        <v>85.7</v>
      </c>
      <c r="T156" s="5">
        <v>85.7</v>
      </c>
      <c r="U156" s="5">
        <v>13</v>
      </c>
      <c r="V156" s="5">
        <v>13</v>
      </c>
      <c r="W156" s="5">
        <v>1.2</v>
      </c>
      <c r="X156" s="5">
        <v>1.2</v>
      </c>
      <c r="Y156" s="5">
        <v>0.02</v>
      </c>
      <c r="Z156" s="5">
        <v>0.02</v>
      </c>
      <c r="AA156" s="5">
        <v>0.05</v>
      </c>
      <c r="AB156" s="5">
        <v>0.05</v>
      </c>
      <c r="AC156" s="5">
        <v>0.3</v>
      </c>
      <c r="AD156" s="5">
        <v>0.3</v>
      </c>
      <c r="AE156" s="5">
        <v>0.03</v>
      </c>
      <c r="AF156" s="5">
        <v>0.03</v>
      </c>
    </row>
    <row r="157" spans="1:32" ht="21.75" customHeight="1" hidden="1">
      <c r="A157" s="6"/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21.75" customHeight="1">
      <c r="A158" s="6" t="s">
        <v>104</v>
      </c>
      <c r="B158" s="7" t="s">
        <v>101</v>
      </c>
      <c r="C158" s="6">
        <v>40</v>
      </c>
      <c r="D158" s="6">
        <v>60</v>
      </c>
      <c r="E158" s="6">
        <v>2.6</v>
      </c>
      <c r="F158" s="6">
        <v>3.96</v>
      </c>
      <c r="G158" s="6"/>
      <c r="H158" s="6"/>
      <c r="I158" s="6">
        <v>0.48</v>
      </c>
      <c r="J158" s="6">
        <v>0.72</v>
      </c>
      <c r="K158" s="6"/>
      <c r="L158" s="6"/>
      <c r="M158" s="6">
        <v>1.05</v>
      </c>
      <c r="N158" s="6">
        <v>1.38</v>
      </c>
      <c r="O158" s="6">
        <v>72.4</v>
      </c>
      <c r="P158" s="5">
        <v>108.6</v>
      </c>
      <c r="Q158" s="5">
        <v>14</v>
      </c>
      <c r="R158" s="5">
        <v>21</v>
      </c>
      <c r="S158" s="5">
        <v>10</v>
      </c>
      <c r="T158" s="5">
        <v>12</v>
      </c>
      <c r="U158" s="5">
        <v>0.31</v>
      </c>
      <c r="V158" s="5">
        <v>0.63</v>
      </c>
      <c r="W158" s="5">
        <v>0.08</v>
      </c>
      <c r="X158" s="5">
        <v>1.12</v>
      </c>
      <c r="Y158" s="5">
        <v>0.02</v>
      </c>
      <c r="Z158" s="5">
        <v>0.04</v>
      </c>
      <c r="AA158" s="5">
        <v>0.07</v>
      </c>
      <c r="AB158" s="5">
        <v>0.1</v>
      </c>
      <c r="AC158" s="5">
        <v>0</v>
      </c>
      <c r="AD158" s="5">
        <v>0</v>
      </c>
      <c r="AE158" s="5">
        <v>67.2</v>
      </c>
      <c r="AF158" s="5">
        <v>75.4</v>
      </c>
    </row>
    <row r="159" spans="1:32" ht="39.75" customHeight="1">
      <c r="A159" s="8" t="s">
        <v>103</v>
      </c>
      <c r="B159" s="7" t="s">
        <v>102</v>
      </c>
      <c r="C159" s="6">
        <v>40</v>
      </c>
      <c r="D159" s="6">
        <v>50</v>
      </c>
      <c r="E159" s="6">
        <v>2.24</v>
      </c>
      <c r="F159" s="6">
        <v>3.07</v>
      </c>
      <c r="G159" s="6"/>
      <c r="H159" s="6"/>
      <c r="I159" s="6">
        <v>0.8</v>
      </c>
      <c r="J159" s="6">
        <v>1.07</v>
      </c>
      <c r="K159" s="6"/>
      <c r="L159" s="6"/>
      <c r="M159" s="6">
        <v>16.7</v>
      </c>
      <c r="N159" s="6">
        <v>20.9</v>
      </c>
      <c r="O159" s="6">
        <v>85.7</v>
      </c>
      <c r="P159" s="5">
        <v>107.2</v>
      </c>
      <c r="Q159" s="5">
        <v>9.2</v>
      </c>
      <c r="R159" s="5">
        <v>13.8</v>
      </c>
      <c r="S159" s="5">
        <v>42.4</v>
      </c>
      <c r="T159" s="5">
        <v>63.6</v>
      </c>
      <c r="U159" s="5">
        <v>10</v>
      </c>
      <c r="V159" s="5">
        <v>15</v>
      </c>
      <c r="W159" s="5">
        <v>1.24</v>
      </c>
      <c r="X159" s="5">
        <v>1.86</v>
      </c>
      <c r="Y159" s="5">
        <v>0.04</v>
      </c>
      <c r="Z159" s="5">
        <v>0.07</v>
      </c>
      <c r="AA159" s="5" t="s">
        <v>53</v>
      </c>
      <c r="AB159" s="5">
        <v>0.05</v>
      </c>
      <c r="AC159" s="5">
        <v>0</v>
      </c>
      <c r="AD159" s="5">
        <v>0</v>
      </c>
      <c r="AE159" s="5">
        <v>1.2</v>
      </c>
      <c r="AF159" s="5">
        <v>1.82</v>
      </c>
    </row>
    <row r="160" spans="1:32" ht="22.5" customHeight="1">
      <c r="A160" s="6" t="s">
        <v>85</v>
      </c>
      <c r="B160" s="7" t="s">
        <v>56</v>
      </c>
      <c r="C160" s="6">
        <v>200</v>
      </c>
      <c r="D160" s="6">
        <v>200</v>
      </c>
      <c r="E160" s="6">
        <v>8.9</v>
      </c>
      <c r="F160" s="6">
        <v>8.9</v>
      </c>
      <c r="G160" s="6">
        <v>0</v>
      </c>
      <c r="H160" s="6">
        <v>0</v>
      </c>
      <c r="I160" s="6">
        <v>3.06</v>
      </c>
      <c r="J160" s="6">
        <v>3.06</v>
      </c>
      <c r="K160" s="6">
        <v>0</v>
      </c>
      <c r="L160" s="6">
        <v>0</v>
      </c>
      <c r="M160" s="6">
        <v>26</v>
      </c>
      <c r="N160" s="6">
        <v>26</v>
      </c>
      <c r="O160" s="6">
        <v>58</v>
      </c>
      <c r="P160" s="5">
        <v>58</v>
      </c>
      <c r="Q160" s="5">
        <v>26</v>
      </c>
      <c r="R160" s="5">
        <v>26</v>
      </c>
      <c r="S160" s="5">
        <v>64</v>
      </c>
      <c r="T160" s="5">
        <v>64</v>
      </c>
      <c r="U160" s="5">
        <v>13</v>
      </c>
      <c r="V160" s="5">
        <v>13</v>
      </c>
      <c r="W160" s="5">
        <v>0.6</v>
      </c>
      <c r="X160" s="5">
        <v>0.6</v>
      </c>
      <c r="Y160" s="5">
        <v>0</v>
      </c>
      <c r="Z160" s="5">
        <v>0</v>
      </c>
      <c r="AA160" s="5">
        <v>0.06</v>
      </c>
      <c r="AB160" s="5">
        <v>0.06</v>
      </c>
      <c r="AC160" s="5">
        <v>17</v>
      </c>
      <c r="AD160" s="5">
        <v>17</v>
      </c>
      <c r="AE160" s="5">
        <v>0.1</v>
      </c>
      <c r="AF160" s="5">
        <v>0.1</v>
      </c>
    </row>
    <row r="161" spans="1:32" ht="22.5" customHeight="1">
      <c r="A161" s="6"/>
      <c r="B161" s="9" t="s">
        <v>107</v>
      </c>
      <c r="C161" s="3">
        <v>40</v>
      </c>
      <c r="D161" s="3">
        <v>40</v>
      </c>
      <c r="E161" s="3">
        <v>2.88</v>
      </c>
      <c r="F161" s="6">
        <v>2.88</v>
      </c>
      <c r="G161" s="6"/>
      <c r="H161" s="6">
        <v>1.4</v>
      </c>
      <c r="I161" s="6">
        <v>9.24</v>
      </c>
      <c r="J161" s="6">
        <v>9.24</v>
      </c>
      <c r="K161" s="6">
        <v>0.8</v>
      </c>
      <c r="L161" s="6"/>
      <c r="M161" s="6">
        <v>23.52</v>
      </c>
      <c r="N161" s="6">
        <v>23.52</v>
      </c>
      <c r="O161" s="6">
        <v>191.2</v>
      </c>
      <c r="P161" s="5">
        <v>191.2</v>
      </c>
      <c r="Q161" s="5">
        <v>33</v>
      </c>
      <c r="R161" s="5">
        <v>66</v>
      </c>
      <c r="S161" s="5">
        <v>25</v>
      </c>
      <c r="T161" s="5">
        <v>50</v>
      </c>
      <c r="U161" s="5">
        <v>6</v>
      </c>
      <c r="V161" s="5">
        <v>12</v>
      </c>
      <c r="W161" s="5">
        <v>0.4</v>
      </c>
      <c r="X161" s="5">
        <v>0.8</v>
      </c>
      <c r="Y161" s="10">
        <v>0.01</v>
      </c>
      <c r="Z161" s="10">
        <v>0.02</v>
      </c>
      <c r="AA161" s="11">
        <v>0.04</v>
      </c>
      <c r="AB161" s="10">
        <v>0.08</v>
      </c>
      <c r="AC161" s="12">
        <v>0.3</v>
      </c>
      <c r="AD161" s="12">
        <v>0.6</v>
      </c>
      <c r="AE161" s="5">
        <v>0</v>
      </c>
      <c r="AF161" s="5">
        <v>0</v>
      </c>
    </row>
    <row r="162" spans="1:32" ht="26.25" customHeight="1">
      <c r="A162" s="8"/>
      <c r="B162" s="13" t="s">
        <v>25</v>
      </c>
      <c r="C162" s="6"/>
      <c r="D162" s="6"/>
      <c r="E162" s="14">
        <f aca="true" t="shared" si="22" ref="E162:AF162">SUM(E154:E161)</f>
        <v>29.09</v>
      </c>
      <c r="F162" s="14">
        <f t="shared" si="22"/>
        <v>33.31</v>
      </c>
      <c r="G162" s="14">
        <f t="shared" si="22"/>
        <v>2.5</v>
      </c>
      <c r="H162" s="14">
        <f t="shared" si="22"/>
        <v>3.9</v>
      </c>
      <c r="I162" s="14">
        <f t="shared" si="22"/>
        <v>32.4</v>
      </c>
      <c r="J162" s="14">
        <f t="shared" si="22"/>
        <v>35.72</v>
      </c>
      <c r="K162" s="14">
        <f t="shared" si="22"/>
        <v>2.7</v>
      </c>
      <c r="L162" s="14">
        <f t="shared" si="22"/>
        <v>1.9</v>
      </c>
      <c r="M162" s="14">
        <f t="shared" si="22"/>
        <v>101.46</v>
      </c>
      <c r="N162" s="14">
        <f t="shared" si="22"/>
        <v>111.14</v>
      </c>
      <c r="O162" s="14">
        <f t="shared" si="22"/>
        <v>763.3299999999999</v>
      </c>
      <c r="P162" s="15">
        <f t="shared" si="22"/>
        <v>849.6000000000001</v>
      </c>
      <c r="Q162" s="15">
        <f t="shared" si="22"/>
        <v>168.95999999999998</v>
      </c>
      <c r="R162" s="15">
        <f t="shared" si="22"/>
        <v>225.9</v>
      </c>
      <c r="S162" s="15">
        <f t="shared" si="22"/>
        <v>313.65</v>
      </c>
      <c r="T162" s="15">
        <f t="shared" si="22"/>
        <v>390.76</v>
      </c>
      <c r="U162" s="15">
        <f t="shared" si="22"/>
        <v>70.05</v>
      </c>
      <c r="V162" s="15">
        <f t="shared" si="22"/>
        <v>90.63</v>
      </c>
      <c r="W162" s="15">
        <f t="shared" si="22"/>
        <v>4.53</v>
      </c>
      <c r="X162" s="15">
        <f t="shared" si="22"/>
        <v>6.93</v>
      </c>
      <c r="Y162" s="15">
        <f t="shared" si="22"/>
        <v>0.23</v>
      </c>
      <c r="Z162" s="15">
        <f t="shared" si="22"/>
        <v>0.34</v>
      </c>
      <c r="AA162" s="15">
        <f t="shared" si="22"/>
        <v>0.33</v>
      </c>
      <c r="AB162" s="15">
        <f t="shared" si="22"/>
        <v>0.49000000000000005</v>
      </c>
      <c r="AC162" s="15">
        <f t="shared" si="22"/>
        <v>35.75</v>
      </c>
      <c r="AD162" s="15">
        <f t="shared" si="22"/>
        <v>42.11000000000001</v>
      </c>
      <c r="AE162" s="15">
        <f t="shared" si="22"/>
        <v>69.89</v>
      </c>
      <c r="AF162" s="15">
        <f t="shared" si="22"/>
        <v>79.14999999999999</v>
      </c>
    </row>
    <row r="163" spans="1:32" s="45" customFormat="1" ht="22.5" customHeight="1">
      <c r="A163" s="74" t="s">
        <v>26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</row>
    <row r="164" spans="1:32" s="45" customFormat="1" ht="52.5" customHeight="1">
      <c r="A164" s="6"/>
      <c r="B164" s="49"/>
      <c r="C164" s="3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38.25" customHeight="1">
      <c r="A165" s="3" t="s">
        <v>95</v>
      </c>
      <c r="B165" s="7" t="s">
        <v>94</v>
      </c>
      <c r="C165" s="6">
        <v>200</v>
      </c>
      <c r="D165" s="6">
        <v>250</v>
      </c>
      <c r="E165" s="6">
        <v>2.99</v>
      </c>
      <c r="F165" s="6">
        <v>3.74</v>
      </c>
      <c r="G165" s="6">
        <v>7.25</v>
      </c>
      <c r="H165" s="6">
        <v>8.3</v>
      </c>
      <c r="I165" s="6">
        <v>2.38</v>
      </c>
      <c r="J165" s="6">
        <v>2.97</v>
      </c>
      <c r="K165" s="6">
        <v>5.5</v>
      </c>
      <c r="L165" s="6">
        <v>6.2</v>
      </c>
      <c r="M165" s="6">
        <v>15.98</v>
      </c>
      <c r="N165" s="6">
        <v>19.97</v>
      </c>
      <c r="O165" s="6">
        <v>97.34</v>
      </c>
      <c r="P165" s="5">
        <v>121.68</v>
      </c>
      <c r="Q165" s="5">
        <v>30</v>
      </c>
      <c r="R165" s="5">
        <v>38</v>
      </c>
      <c r="S165" s="5">
        <v>160</v>
      </c>
      <c r="T165" s="5">
        <v>175</v>
      </c>
      <c r="U165" s="5">
        <v>27</v>
      </c>
      <c r="V165" s="5">
        <v>32</v>
      </c>
      <c r="W165" s="5">
        <v>1</v>
      </c>
      <c r="X165" s="5">
        <v>1.2</v>
      </c>
      <c r="Y165" s="5">
        <v>0.13</v>
      </c>
      <c r="Z165" s="5">
        <v>0.18</v>
      </c>
      <c r="AA165" s="5">
        <v>0.05</v>
      </c>
      <c r="AB165" s="5">
        <v>0.07</v>
      </c>
      <c r="AC165" s="5">
        <v>0</v>
      </c>
      <c r="AD165" s="5">
        <v>0</v>
      </c>
      <c r="AE165" s="5">
        <v>1</v>
      </c>
      <c r="AF165" s="5">
        <v>1.2</v>
      </c>
    </row>
    <row r="166" spans="1:32" ht="36" customHeight="1">
      <c r="A166" s="72" t="s">
        <v>109</v>
      </c>
      <c r="B166" s="7" t="s">
        <v>65</v>
      </c>
      <c r="C166" s="6">
        <v>80</v>
      </c>
      <c r="D166" s="6">
        <v>100</v>
      </c>
      <c r="E166" s="6">
        <v>6.03</v>
      </c>
      <c r="F166" s="6">
        <v>7.54</v>
      </c>
      <c r="G166" s="6">
        <v>32.8</v>
      </c>
      <c r="H166" s="6">
        <v>32.8</v>
      </c>
      <c r="I166" s="6">
        <v>12.54</v>
      </c>
      <c r="J166" s="6">
        <v>13.87</v>
      </c>
      <c r="K166" s="6">
        <v>0</v>
      </c>
      <c r="L166" s="6">
        <v>0</v>
      </c>
      <c r="M166" s="6">
        <v>4.62</v>
      </c>
      <c r="N166" s="6">
        <v>6.24</v>
      </c>
      <c r="O166" s="6">
        <v>125</v>
      </c>
      <c r="P166" s="5">
        <v>156.9</v>
      </c>
      <c r="Q166" s="5">
        <v>124</v>
      </c>
      <c r="R166" s="5">
        <v>154.8</v>
      </c>
      <c r="S166" s="5">
        <v>210</v>
      </c>
      <c r="T166" s="5">
        <v>242</v>
      </c>
      <c r="U166" s="5">
        <v>6</v>
      </c>
      <c r="V166" s="5">
        <v>6</v>
      </c>
      <c r="W166" s="5">
        <v>4</v>
      </c>
      <c r="X166" s="5">
        <v>6</v>
      </c>
      <c r="Y166" s="5">
        <v>0.1</v>
      </c>
      <c r="Z166" s="5">
        <v>0.2</v>
      </c>
      <c r="AA166" s="5">
        <v>0.1</v>
      </c>
      <c r="AB166" s="5">
        <v>0.1</v>
      </c>
      <c r="AC166" s="12">
        <v>1</v>
      </c>
      <c r="AD166" s="22">
        <v>1.29</v>
      </c>
      <c r="AE166" s="5">
        <v>5.3</v>
      </c>
      <c r="AF166" s="5">
        <v>7.3</v>
      </c>
    </row>
    <row r="167" spans="1:32" ht="40.5" customHeight="1">
      <c r="A167" s="3">
        <v>40</v>
      </c>
      <c r="B167" s="7" t="s">
        <v>73</v>
      </c>
      <c r="C167" s="3">
        <v>150</v>
      </c>
      <c r="D167" s="3">
        <v>200</v>
      </c>
      <c r="E167" s="6">
        <v>5.35</v>
      </c>
      <c r="F167" s="6">
        <v>7.14</v>
      </c>
      <c r="G167" s="6">
        <v>9.9</v>
      </c>
      <c r="H167" s="6">
        <v>19.9</v>
      </c>
      <c r="I167" s="6">
        <v>0.55</v>
      </c>
      <c r="J167" s="6">
        <v>0.74</v>
      </c>
      <c r="K167" s="6">
        <v>13.9</v>
      </c>
      <c r="L167" s="6">
        <v>27.8</v>
      </c>
      <c r="M167" s="6">
        <v>25.6</v>
      </c>
      <c r="N167" s="6">
        <v>27.6</v>
      </c>
      <c r="O167" s="6">
        <v>157.4</v>
      </c>
      <c r="P167" s="5">
        <v>209.9</v>
      </c>
      <c r="Q167" s="5">
        <v>131</v>
      </c>
      <c r="R167" s="5">
        <v>262</v>
      </c>
      <c r="S167" s="5">
        <v>78</v>
      </c>
      <c r="T167" s="5">
        <v>156</v>
      </c>
      <c r="U167" s="5">
        <v>13</v>
      </c>
      <c r="V167" s="5">
        <v>26</v>
      </c>
      <c r="W167" s="5">
        <v>0.9</v>
      </c>
      <c r="X167" s="5">
        <v>1.8</v>
      </c>
      <c r="Y167" s="5">
        <v>0.17</v>
      </c>
      <c r="Z167" s="5">
        <v>0.34</v>
      </c>
      <c r="AA167" s="5">
        <v>0.08</v>
      </c>
      <c r="AB167" s="5">
        <v>0.16</v>
      </c>
      <c r="AC167" s="5">
        <v>0</v>
      </c>
      <c r="AD167" s="5">
        <v>0</v>
      </c>
      <c r="AE167" s="5">
        <v>1.7</v>
      </c>
      <c r="AF167" s="5">
        <v>3.4</v>
      </c>
    </row>
    <row r="168" spans="1:32" ht="39" customHeight="1">
      <c r="A168" s="6">
        <v>8</v>
      </c>
      <c r="B168" s="16" t="s">
        <v>27</v>
      </c>
      <c r="C168" s="6">
        <v>200</v>
      </c>
      <c r="D168" s="6">
        <v>200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20.2</v>
      </c>
      <c r="N168" s="6">
        <v>20.2</v>
      </c>
      <c r="O168" s="6">
        <v>92</v>
      </c>
      <c r="P168" s="5">
        <v>92</v>
      </c>
      <c r="Q168" s="5">
        <v>14</v>
      </c>
      <c r="R168" s="5">
        <v>14</v>
      </c>
      <c r="S168" s="5">
        <v>14</v>
      </c>
      <c r="T168" s="5">
        <v>14</v>
      </c>
      <c r="U168" s="5">
        <v>8</v>
      </c>
      <c r="V168" s="5">
        <v>8</v>
      </c>
      <c r="W168" s="5">
        <v>2.8</v>
      </c>
      <c r="X168" s="5">
        <v>2.8</v>
      </c>
      <c r="Y168" s="5">
        <v>0.022</v>
      </c>
      <c r="Z168" s="5">
        <v>0.022</v>
      </c>
      <c r="AA168" s="5">
        <v>0.022</v>
      </c>
      <c r="AB168" s="5">
        <v>0.022</v>
      </c>
      <c r="AC168" s="5">
        <v>4</v>
      </c>
      <c r="AD168" s="5">
        <v>4</v>
      </c>
      <c r="AE168" s="5">
        <v>0.2</v>
      </c>
      <c r="AF168" s="5">
        <v>0.2</v>
      </c>
    </row>
    <row r="169" spans="1:32" ht="42.75" customHeight="1">
      <c r="A169" s="8" t="s">
        <v>103</v>
      </c>
      <c r="B169" s="7" t="s">
        <v>102</v>
      </c>
      <c r="C169" s="6">
        <v>40</v>
      </c>
      <c r="D169" s="6">
        <v>50</v>
      </c>
      <c r="E169" s="6">
        <v>2.24</v>
      </c>
      <c r="F169" s="6">
        <v>3.07</v>
      </c>
      <c r="G169" s="6"/>
      <c r="H169" s="6"/>
      <c r="I169" s="6">
        <v>0.8</v>
      </c>
      <c r="J169" s="6">
        <v>1.07</v>
      </c>
      <c r="K169" s="6"/>
      <c r="L169" s="6"/>
      <c r="M169" s="6">
        <v>16.7</v>
      </c>
      <c r="N169" s="6">
        <v>20.9</v>
      </c>
      <c r="O169" s="6">
        <v>85.7</v>
      </c>
      <c r="P169" s="5">
        <v>107.2</v>
      </c>
      <c r="Q169" s="5">
        <v>9.2</v>
      </c>
      <c r="R169" s="5">
        <v>13.8</v>
      </c>
      <c r="S169" s="5">
        <v>42.4</v>
      </c>
      <c r="T169" s="5">
        <v>63.6</v>
      </c>
      <c r="U169" s="5">
        <v>10</v>
      </c>
      <c r="V169" s="5">
        <v>15</v>
      </c>
      <c r="W169" s="5">
        <v>1.24</v>
      </c>
      <c r="X169" s="5">
        <v>1.86</v>
      </c>
      <c r="Y169" s="5">
        <v>0.04</v>
      </c>
      <c r="Z169" s="5">
        <v>0.07</v>
      </c>
      <c r="AA169" s="5">
        <v>0.04</v>
      </c>
      <c r="AB169" s="5">
        <v>0.05</v>
      </c>
      <c r="AC169" s="5">
        <v>0</v>
      </c>
      <c r="AD169" s="5">
        <v>0</v>
      </c>
      <c r="AE169" s="5">
        <v>1.2</v>
      </c>
      <c r="AF169" s="5">
        <v>1.82</v>
      </c>
    </row>
    <row r="170" spans="1:32" ht="37.5" customHeight="1">
      <c r="A170" s="6"/>
      <c r="B170" s="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30.75" customHeight="1">
      <c r="A171" s="6"/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35.25" customHeight="1">
      <c r="A172" s="6"/>
      <c r="B172" s="13" t="s">
        <v>38</v>
      </c>
      <c r="C172" s="14"/>
      <c r="D172" s="14"/>
      <c r="E172" s="14">
        <f aca="true" t="shared" si="23" ref="E172:AF172">E164+E165+E166+E167+E168+E169+E170+E171</f>
        <v>16.61</v>
      </c>
      <c r="F172" s="14">
        <f t="shared" si="23"/>
        <v>21.490000000000002</v>
      </c>
      <c r="G172" s="14">
        <f t="shared" si="23"/>
        <v>49.949999999999996</v>
      </c>
      <c r="H172" s="14">
        <f t="shared" si="23"/>
        <v>60.99999999999999</v>
      </c>
      <c r="I172" s="14">
        <f t="shared" si="23"/>
        <v>16.27</v>
      </c>
      <c r="J172" s="14">
        <f t="shared" si="23"/>
        <v>18.65</v>
      </c>
      <c r="K172" s="14">
        <f t="shared" si="23"/>
        <v>19.4</v>
      </c>
      <c r="L172" s="14">
        <f t="shared" si="23"/>
        <v>34</v>
      </c>
      <c r="M172" s="14">
        <f t="shared" si="23"/>
        <v>83.10000000000001</v>
      </c>
      <c r="N172" s="14">
        <f t="shared" si="23"/>
        <v>94.91</v>
      </c>
      <c r="O172" s="14">
        <f t="shared" si="23"/>
        <v>557.44</v>
      </c>
      <c r="P172" s="15">
        <f t="shared" si="23"/>
        <v>687.6800000000001</v>
      </c>
      <c r="Q172" s="15">
        <f t="shared" si="23"/>
        <v>308.2</v>
      </c>
      <c r="R172" s="15">
        <f t="shared" si="23"/>
        <v>482.6</v>
      </c>
      <c r="S172" s="15">
        <f t="shared" si="23"/>
        <v>504.4</v>
      </c>
      <c r="T172" s="15">
        <f t="shared" si="23"/>
        <v>650.6</v>
      </c>
      <c r="U172" s="15">
        <f t="shared" si="23"/>
        <v>64</v>
      </c>
      <c r="V172" s="15">
        <f t="shared" si="23"/>
        <v>87</v>
      </c>
      <c r="W172" s="15">
        <f t="shared" si="23"/>
        <v>9.94</v>
      </c>
      <c r="X172" s="15">
        <f t="shared" si="23"/>
        <v>13.66</v>
      </c>
      <c r="Y172" s="15">
        <f t="shared" si="23"/>
        <v>0.462</v>
      </c>
      <c r="Z172" s="15">
        <f t="shared" si="23"/>
        <v>0.812</v>
      </c>
      <c r="AA172" s="15">
        <f t="shared" si="23"/>
        <v>0.29200000000000004</v>
      </c>
      <c r="AB172" s="15">
        <f t="shared" si="23"/>
        <v>0.402</v>
      </c>
      <c r="AC172" s="15">
        <f t="shared" si="23"/>
        <v>5</v>
      </c>
      <c r="AD172" s="15">
        <f t="shared" si="23"/>
        <v>5.29</v>
      </c>
      <c r="AE172" s="15">
        <f t="shared" si="23"/>
        <v>9.399999999999999</v>
      </c>
      <c r="AF172" s="15">
        <f t="shared" si="23"/>
        <v>13.92</v>
      </c>
    </row>
    <row r="173" spans="1:32" ht="33" customHeight="1">
      <c r="A173" s="6"/>
      <c r="B173" s="13" t="s">
        <v>32</v>
      </c>
      <c r="C173" s="14"/>
      <c r="D173" s="14"/>
      <c r="E173" s="14">
        <f aca="true" t="shared" si="24" ref="E173:AF173">E162+E172</f>
        <v>45.7</v>
      </c>
      <c r="F173" s="14">
        <f t="shared" si="24"/>
        <v>54.800000000000004</v>
      </c>
      <c r="G173" s="14">
        <f t="shared" si="24"/>
        <v>52.449999999999996</v>
      </c>
      <c r="H173" s="14">
        <f t="shared" si="24"/>
        <v>64.89999999999999</v>
      </c>
      <c r="I173" s="14">
        <f t="shared" si="24"/>
        <v>48.67</v>
      </c>
      <c r="J173" s="14">
        <f t="shared" si="24"/>
        <v>54.37</v>
      </c>
      <c r="K173" s="14">
        <f t="shared" si="24"/>
        <v>22.099999999999998</v>
      </c>
      <c r="L173" s="14">
        <f t="shared" si="24"/>
        <v>35.9</v>
      </c>
      <c r="M173" s="14">
        <f t="shared" si="24"/>
        <v>184.56</v>
      </c>
      <c r="N173" s="14">
        <f t="shared" si="24"/>
        <v>206.05</v>
      </c>
      <c r="O173" s="14">
        <f t="shared" si="24"/>
        <v>1320.77</v>
      </c>
      <c r="P173" s="15">
        <f t="shared" si="24"/>
        <v>1537.2800000000002</v>
      </c>
      <c r="Q173" s="15">
        <f t="shared" si="24"/>
        <v>477.15999999999997</v>
      </c>
      <c r="R173" s="15">
        <f t="shared" si="24"/>
        <v>708.5</v>
      </c>
      <c r="S173" s="15">
        <f t="shared" si="24"/>
        <v>818.05</v>
      </c>
      <c r="T173" s="15">
        <f t="shared" si="24"/>
        <v>1041.3600000000001</v>
      </c>
      <c r="U173" s="15">
        <f t="shared" si="24"/>
        <v>134.05</v>
      </c>
      <c r="V173" s="15">
        <f t="shared" si="24"/>
        <v>177.63</v>
      </c>
      <c r="W173" s="15">
        <f t="shared" si="24"/>
        <v>14.469999999999999</v>
      </c>
      <c r="X173" s="15">
        <f t="shared" si="24"/>
        <v>20.59</v>
      </c>
      <c r="Y173" s="15">
        <f t="shared" si="24"/>
        <v>0.6920000000000001</v>
      </c>
      <c r="Z173" s="15">
        <f t="shared" si="24"/>
        <v>1.1520000000000001</v>
      </c>
      <c r="AA173" s="15">
        <f t="shared" si="24"/>
        <v>0.6220000000000001</v>
      </c>
      <c r="AB173" s="15">
        <f t="shared" si="24"/>
        <v>0.8920000000000001</v>
      </c>
      <c r="AC173" s="15">
        <f t="shared" si="24"/>
        <v>40.75</v>
      </c>
      <c r="AD173" s="15">
        <f t="shared" si="24"/>
        <v>47.400000000000006</v>
      </c>
      <c r="AE173" s="15">
        <f t="shared" si="24"/>
        <v>79.28999999999999</v>
      </c>
      <c r="AF173" s="15">
        <f t="shared" si="24"/>
        <v>93.07</v>
      </c>
    </row>
    <row r="174" spans="1:32" ht="30" customHeight="1">
      <c r="A174" s="45"/>
      <c r="B174" s="50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</row>
    <row r="175" spans="1:32" ht="27" customHeight="1">
      <c r="A175" s="73" t="s">
        <v>123</v>
      </c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</row>
    <row r="176" spans="1:32" ht="36" customHeight="1">
      <c r="A176" s="74" t="s">
        <v>0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</row>
    <row r="177" spans="1:32" ht="30.75" customHeight="1">
      <c r="A177" s="75" t="s">
        <v>1</v>
      </c>
      <c r="B177" s="76" t="s">
        <v>2</v>
      </c>
      <c r="C177" s="75" t="s">
        <v>3</v>
      </c>
      <c r="D177" s="75"/>
      <c r="E177" s="75" t="s">
        <v>4</v>
      </c>
      <c r="F177" s="75"/>
      <c r="G177" s="75"/>
      <c r="H177" s="75"/>
      <c r="I177" s="75"/>
      <c r="J177" s="75"/>
      <c r="K177" s="75"/>
      <c r="L177" s="75"/>
      <c r="M177" s="75"/>
      <c r="N177" s="75"/>
      <c r="O177" s="75" t="s">
        <v>46</v>
      </c>
      <c r="P177" s="75"/>
      <c r="Q177" s="76" t="s">
        <v>6</v>
      </c>
      <c r="R177" s="76"/>
      <c r="S177" s="76"/>
      <c r="T177" s="76"/>
      <c r="U177" s="76"/>
      <c r="V177" s="76"/>
      <c r="W177" s="76"/>
      <c r="X177" s="76"/>
      <c r="Y177" s="81" t="s">
        <v>7</v>
      </c>
      <c r="Z177" s="81"/>
      <c r="AA177" s="81"/>
      <c r="AB177" s="81"/>
      <c r="AC177" s="81"/>
      <c r="AD177" s="81"/>
      <c r="AE177" s="81"/>
      <c r="AF177" s="81"/>
    </row>
    <row r="178" spans="1:32" ht="17.25" customHeight="1">
      <c r="A178" s="75"/>
      <c r="B178" s="76"/>
      <c r="C178" s="75" t="s">
        <v>68</v>
      </c>
      <c r="D178" s="75" t="s">
        <v>69</v>
      </c>
      <c r="E178" s="77" t="s">
        <v>8</v>
      </c>
      <c r="F178" s="77"/>
      <c r="G178" s="77"/>
      <c r="H178" s="77"/>
      <c r="I178" s="77" t="s">
        <v>9</v>
      </c>
      <c r="J178" s="77"/>
      <c r="K178" s="77"/>
      <c r="L178" s="77"/>
      <c r="M178" s="75" t="s">
        <v>10</v>
      </c>
      <c r="N178" s="75"/>
      <c r="O178" s="75"/>
      <c r="P178" s="75"/>
      <c r="Q178" s="81" t="s">
        <v>11</v>
      </c>
      <c r="R178" s="81"/>
      <c r="S178" s="81" t="s">
        <v>12</v>
      </c>
      <c r="T178" s="81"/>
      <c r="U178" s="81" t="s">
        <v>13</v>
      </c>
      <c r="V178" s="81"/>
      <c r="W178" s="81" t="s">
        <v>14</v>
      </c>
      <c r="X178" s="81"/>
      <c r="Y178" s="81" t="s">
        <v>15</v>
      </c>
      <c r="Z178" s="81"/>
      <c r="AA178" s="81" t="s">
        <v>16</v>
      </c>
      <c r="AB178" s="81"/>
      <c r="AC178" s="81" t="s">
        <v>17</v>
      </c>
      <c r="AD178" s="81"/>
      <c r="AE178" s="81" t="s">
        <v>18</v>
      </c>
      <c r="AF178" s="81"/>
    </row>
    <row r="179" spans="1:32" ht="26.25" customHeight="1">
      <c r="A179" s="75"/>
      <c r="B179" s="76"/>
      <c r="C179" s="75"/>
      <c r="D179" s="75"/>
      <c r="E179" s="77" t="s">
        <v>19</v>
      </c>
      <c r="F179" s="77"/>
      <c r="G179" s="75" t="s">
        <v>20</v>
      </c>
      <c r="H179" s="75"/>
      <c r="I179" s="77" t="s">
        <v>19</v>
      </c>
      <c r="J179" s="77"/>
      <c r="K179" s="75" t="s">
        <v>21</v>
      </c>
      <c r="L179" s="75"/>
      <c r="M179" s="75"/>
      <c r="N179" s="75"/>
      <c r="O179" s="75"/>
      <c r="P179" s="75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</row>
    <row r="180" spans="1:32" ht="35.25" customHeight="1">
      <c r="A180" s="75"/>
      <c r="B180" s="76"/>
      <c r="C180" s="75"/>
      <c r="D180" s="75"/>
      <c r="E180" s="3" t="s">
        <v>66</v>
      </c>
      <c r="F180" s="3" t="s">
        <v>67</v>
      </c>
      <c r="G180" s="3" t="s">
        <v>22</v>
      </c>
      <c r="H180" s="3" t="s">
        <v>23</v>
      </c>
      <c r="I180" s="3" t="s">
        <v>66</v>
      </c>
      <c r="J180" s="3" t="s">
        <v>67</v>
      </c>
      <c r="K180" s="3" t="s">
        <v>22</v>
      </c>
      <c r="L180" s="3" t="s">
        <v>23</v>
      </c>
      <c r="M180" s="3" t="s">
        <v>66</v>
      </c>
      <c r="N180" s="3" t="s">
        <v>67</v>
      </c>
      <c r="O180" s="3" t="s">
        <v>66</v>
      </c>
      <c r="P180" s="3" t="s">
        <v>67</v>
      </c>
      <c r="Q180" s="3" t="s">
        <v>66</v>
      </c>
      <c r="R180" s="3" t="s">
        <v>67</v>
      </c>
      <c r="S180" s="3" t="s">
        <v>66</v>
      </c>
      <c r="T180" s="3" t="s">
        <v>67</v>
      </c>
      <c r="U180" s="3" t="s">
        <v>66</v>
      </c>
      <c r="V180" s="3" t="s">
        <v>67</v>
      </c>
      <c r="W180" s="3" t="s">
        <v>66</v>
      </c>
      <c r="X180" s="3" t="s">
        <v>67</v>
      </c>
      <c r="Y180" s="3" t="s">
        <v>66</v>
      </c>
      <c r="Z180" s="3" t="s">
        <v>67</v>
      </c>
      <c r="AA180" s="3" t="s">
        <v>66</v>
      </c>
      <c r="AB180" s="3" t="s">
        <v>67</v>
      </c>
      <c r="AC180" s="3" t="s">
        <v>66</v>
      </c>
      <c r="AD180" s="3" t="s">
        <v>67</v>
      </c>
      <c r="AE180" s="3" t="s">
        <v>66</v>
      </c>
      <c r="AF180" s="3" t="s">
        <v>23</v>
      </c>
    </row>
    <row r="181" spans="1:32" ht="41.25" customHeight="1">
      <c r="A181" s="6" t="s">
        <v>97</v>
      </c>
      <c r="B181" s="7" t="s">
        <v>96</v>
      </c>
      <c r="C181" s="6">
        <v>200</v>
      </c>
      <c r="D181" s="6">
        <v>250</v>
      </c>
      <c r="E181" s="6">
        <v>4.4</v>
      </c>
      <c r="F181" s="6">
        <v>5.5</v>
      </c>
      <c r="G181" s="6"/>
      <c r="H181" s="6"/>
      <c r="I181" s="6">
        <v>3.92</v>
      </c>
      <c r="J181" s="6">
        <v>4.9</v>
      </c>
      <c r="K181" s="6"/>
      <c r="L181" s="6"/>
      <c r="M181" s="6">
        <v>10.4</v>
      </c>
      <c r="N181" s="6">
        <v>12.3</v>
      </c>
      <c r="O181" s="6">
        <v>278.32</v>
      </c>
      <c r="P181" s="5">
        <v>331.2</v>
      </c>
      <c r="Q181" s="5">
        <v>36.96</v>
      </c>
      <c r="R181" s="5">
        <v>49.3</v>
      </c>
      <c r="S181" s="5">
        <v>86.55</v>
      </c>
      <c r="T181" s="5">
        <v>115.46</v>
      </c>
      <c r="U181" s="5">
        <v>27.74</v>
      </c>
      <c r="V181" s="5">
        <v>37</v>
      </c>
      <c r="W181" s="5">
        <v>1.01</v>
      </c>
      <c r="X181" s="5">
        <v>1.35</v>
      </c>
      <c r="Y181" s="5">
        <v>0.14</v>
      </c>
      <c r="Z181" s="5">
        <v>0.19</v>
      </c>
      <c r="AA181" s="5">
        <v>0.11</v>
      </c>
      <c r="AB181" s="5">
        <v>0.15</v>
      </c>
      <c r="AC181" s="5">
        <v>18.15</v>
      </c>
      <c r="AD181" s="5">
        <v>24.21</v>
      </c>
      <c r="AE181" s="5">
        <v>1.36</v>
      </c>
      <c r="AF181" s="5">
        <v>1.8</v>
      </c>
    </row>
    <row r="182" spans="1:32" ht="44.25" customHeight="1">
      <c r="A182" s="28">
        <v>71</v>
      </c>
      <c r="B182" s="39" t="s">
        <v>35</v>
      </c>
      <c r="C182" s="28">
        <v>75</v>
      </c>
      <c r="D182" s="28">
        <v>75</v>
      </c>
      <c r="E182" s="28">
        <v>0.2</v>
      </c>
      <c r="F182" s="28">
        <v>0.4</v>
      </c>
      <c r="G182" s="28">
        <v>0.2</v>
      </c>
      <c r="H182" s="28">
        <v>0.4</v>
      </c>
      <c r="I182" s="28">
        <v>0</v>
      </c>
      <c r="J182" s="28">
        <v>0</v>
      </c>
      <c r="K182" s="28">
        <v>0</v>
      </c>
      <c r="L182" s="28">
        <v>0</v>
      </c>
      <c r="M182" s="28">
        <v>21.7</v>
      </c>
      <c r="N182" s="28">
        <v>43.4</v>
      </c>
      <c r="O182" s="28">
        <v>88.7</v>
      </c>
      <c r="P182" s="40">
        <v>88.7</v>
      </c>
      <c r="Q182" s="40">
        <v>10</v>
      </c>
      <c r="R182" s="40">
        <v>20</v>
      </c>
      <c r="S182" s="40">
        <v>8</v>
      </c>
      <c r="T182" s="40">
        <v>16</v>
      </c>
      <c r="U182" s="40">
        <v>6</v>
      </c>
      <c r="V182" s="2">
        <v>12</v>
      </c>
      <c r="W182" s="40">
        <v>0.5</v>
      </c>
      <c r="X182" s="41">
        <v>1</v>
      </c>
      <c r="Y182" s="42">
        <v>0.02</v>
      </c>
      <c r="Z182" s="42">
        <v>0.04</v>
      </c>
      <c r="AA182" s="43">
        <v>0.04</v>
      </c>
      <c r="AB182" s="42">
        <v>0.08</v>
      </c>
      <c r="AC182" s="41">
        <v>3</v>
      </c>
      <c r="AD182" s="41">
        <v>6</v>
      </c>
      <c r="AE182" s="41">
        <v>0.4</v>
      </c>
      <c r="AF182" s="41">
        <v>0.8</v>
      </c>
    </row>
    <row r="183" spans="1:32" ht="39" customHeight="1">
      <c r="A183" s="8" t="s">
        <v>103</v>
      </c>
      <c r="B183" s="7" t="s">
        <v>102</v>
      </c>
      <c r="C183" s="6">
        <v>40</v>
      </c>
      <c r="D183" s="6">
        <v>50</v>
      </c>
      <c r="E183" s="6">
        <v>2.24</v>
      </c>
      <c r="F183" s="6">
        <v>3.07</v>
      </c>
      <c r="G183" s="6"/>
      <c r="H183" s="6"/>
      <c r="I183" s="6">
        <v>0.8</v>
      </c>
      <c r="J183" s="6">
        <v>1.07</v>
      </c>
      <c r="K183" s="6"/>
      <c r="L183" s="6"/>
      <c r="M183" s="6">
        <v>16.7</v>
      </c>
      <c r="N183" s="6">
        <v>20.9</v>
      </c>
      <c r="O183" s="6">
        <v>85.7</v>
      </c>
      <c r="P183" s="5">
        <v>107.2</v>
      </c>
      <c r="Q183" s="5">
        <v>9.2</v>
      </c>
      <c r="R183" s="5">
        <v>13.8</v>
      </c>
      <c r="S183" s="5">
        <v>42.4</v>
      </c>
      <c r="T183" s="5">
        <v>63.6</v>
      </c>
      <c r="U183" s="5">
        <v>10</v>
      </c>
      <c r="V183" s="5">
        <v>15</v>
      </c>
      <c r="W183" s="5">
        <v>1.24</v>
      </c>
      <c r="X183" s="5">
        <v>1.86</v>
      </c>
      <c r="Y183" s="5">
        <v>0.04</v>
      </c>
      <c r="Z183" s="5">
        <v>0.07</v>
      </c>
      <c r="AA183" s="5" t="s">
        <v>53</v>
      </c>
      <c r="AB183" s="5">
        <v>0.05</v>
      </c>
      <c r="AC183" s="5">
        <v>0</v>
      </c>
      <c r="AD183" s="5">
        <v>0</v>
      </c>
      <c r="AE183" s="5">
        <v>1.2</v>
      </c>
      <c r="AF183" s="5">
        <v>1.82</v>
      </c>
    </row>
    <row r="184" spans="1:32" ht="36" customHeight="1">
      <c r="A184" s="6">
        <v>45</v>
      </c>
      <c r="B184" s="9" t="s">
        <v>24</v>
      </c>
      <c r="C184" s="3" t="s">
        <v>54</v>
      </c>
      <c r="D184" s="3" t="s">
        <v>55</v>
      </c>
      <c r="E184" s="3">
        <v>0.13</v>
      </c>
      <c r="F184" s="6">
        <v>0.13</v>
      </c>
      <c r="G184" s="6">
        <v>0</v>
      </c>
      <c r="H184" s="6">
        <v>0</v>
      </c>
      <c r="I184" s="6">
        <v>0.02</v>
      </c>
      <c r="J184" s="6">
        <v>0.02</v>
      </c>
      <c r="K184" s="6">
        <v>0.02</v>
      </c>
      <c r="L184" s="6">
        <v>0.02</v>
      </c>
      <c r="M184" s="6">
        <v>15.2</v>
      </c>
      <c r="N184" s="6">
        <v>15.2</v>
      </c>
      <c r="O184" s="6">
        <v>62</v>
      </c>
      <c r="P184" s="5">
        <v>62</v>
      </c>
      <c r="Q184" s="5">
        <v>14.2</v>
      </c>
      <c r="R184" s="5">
        <v>14.2</v>
      </c>
      <c r="S184" s="5">
        <v>4.4</v>
      </c>
      <c r="T184" s="5">
        <v>4.4</v>
      </c>
      <c r="U184" s="5">
        <v>2.4</v>
      </c>
      <c r="V184" s="5">
        <v>2.4</v>
      </c>
      <c r="W184" s="5">
        <v>0.36</v>
      </c>
      <c r="X184" s="5">
        <v>0.36</v>
      </c>
      <c r="Y184" s="10">
        <v>0</v>
      </c>
      <c r="Z184" s="10">
        <v>0</v>
      </c>
      <c r="AA184" s="11">
        <v>0</v>
      </c>
      <c r="AB184" s="10">
        <v>0</v>
      </c>
      <c r="AC184" s="12">
        <v>2.83</v>
      </c>
      <c r="AD184" s="12">
        <v>2.83</v>
      </c>
      <c r="AE184" s="5">
        <v>0.03</v>
      </c>
      <c r="AF184" s="5">
        <v>0.03</v>
      </c>
    </row>
    <row r="185" spans="1:32" ht="36" customHeight="1">
      <c r="A185" s="6" t="s">
        <v>104</v>
      </c>
      <c r="B185" s="7" t="s">
        <v>101</v>
      </c>
      <c r="C185" s="6">
        <v>40</v>
      </c>
      <c r="D185" s="6">
        <v>60</v>
      </c>
      <c r="E185" s="6">
        <v>2.6</v>
      </c>
      <c r="F185" s="6">
        <v>3.96</v>
      </c>
      <c r="G185" s="6"/>
      <c r="H185" s="6"/>
      <c r="I185" s="6">
        <v>0.48</v>
      </c>
      <c r="J185" s="6">
        <v>0.72</v>
      </c>
      <c r="K185" s="6"/>
      <c r="L185" s="6"/>
      <c r="M185" s="6">
        <v>1.05</v>
      </c>
      <c r="N185" s="6">
        <v>1.38</v>
      </c>
      <c r="O185" s="6">
        <v>72.4</v>
      </c>
      <c r="P185" s="5">
        <v>108.6</v>
      </c>
      <c r="Q185" s="5">
        <v>14</v>
      </c>
      <c r="R185" s="5">
        <v>21</v>
      </c>
      <c r="S185" s="5">
        <v>10</v>
      </c>
      <c r="T185" s="5">
        <v>12</v>
      </c>
      <c r="U185" s="5">
        <v>0.31</v>
      </c>
      <c r="V185" s="5">
        <v>0.63</v>
      </c>
      <c r="W185" s="5">
        <v>0.08</v>
      </c>
      <c r="X185" s="5">
        <v>1.12</v>
      </c>
      <c r="Y185" s="5">
        <v>0.02</v>
      </c>
      <c r="Z185" s="5">
        <v>0.04</v>
      </c>
      <c r="AA185" s="5">
        <v>0.07</v>
      </c>
      <c r="AB185" s="5">
        <v>0.1</v>
      </c>
      <c r="AC185" s="5">
        <v>0</v>
      </c>
      <c r="AD185" s="5">
        <v>0</v>
      </c>
      <c r="AE185" s="5">
        <v>67.2</v>
      </c>
      <c r="AF185" s="5">
        <v>75.4</v>
      </c>
    </row>
    <row r="186" spans="1:32" ht="38.25" customHeight="1">
      <c r="A186" s="6"/>
      <c r="B186" s="9" t="s">
        <v>107</v>
      </c>
      <c r="C186" s="3">
        <v>40</v>
      </c>
      <c r="D186" s="3">
        <v>40</v>
      </c>
      <c r="E186" s="3">
        <v>2.88</v>
      </c>
      <c r="F186" s="6">
        <v>2.88</v>
      </c>
      <c r="G186" s="6"/>
      <c r="H186" s="6">
        <v>1.4</v>
      </c>
      <c r="I186" s="6">
        <v>9.24</v>
      </c>
      <c r="J186" s="6">
        <v>9.24</v>
      </c>
      <c r="K186" s="6">
        <v>0.8</v>
      </c>
      <c r="L186" s="6"/>
      <c r="M186" s="6">
        <v>23.52</v>
      </c>
      <c r="N186" s="6">
        <v>23.52</v>
      </c>
      <c r="O186" s="6">
        <v>191.2</v>
      </c>
      <c r="P186" s="5">
        <v>191.2</v>
      </c>
      <c r="Q186" s="5">
        <v>33</v>
      </c>
      <c r="R186" s="5">
        <v>66</v>
      </c>
      <c r="S186" s="5">
        <v>25</v>
      </c>
      <c r="T186" s="5">
        <v>50</v>
      </c>
      <c r="U186" s="5">
        <v>6</v>
      </c>
      <c r="V186" s="5">
        <v>12</v>
      </c>
      <c r="W186" s="5">
        <v>0.4</v>
      </c>
      <c r="X186" s="5">
        <v>0.8</v>
      </c>
      <c r="Y186" s="10">
        <v>0.01</v>
      </c>
      <c r="Z186" s="10">
        <v>0.02</v>
      </c>
      <c r="AA186" s="11">
        <v>0.04</v>
      </c>
      <c r="AB186" s="10">
        <v>0.08</v>
      </c>
      <c r="AC186" s="12">
        <v>0.3</v>
      </c>
      <c r="AD186" s="12">
        <v>0.6</v>
      </c>
      <c r="AE186" s="5">
        <v>0</v>
      </c>
      <c r="AF186" s="5">
        <v>0</v>
      </c>
    </row>
    <row r="187" spans="1:32" ht="43.5" customHeight="1">
      <c r="A187" s="6"/>
      <c r="B187" s="13" t="s">
        <v>25</v>
      </c>
      <c r="C187" s="6"/>
      <c r="D187" s="14"/>
      <c r="E187" s="14">
        <f aca="true" t="shared" si="25" ref="E187:AF187">SUM(E181:E186)</f>
        <v>12.45</v>
      </c>
      <c r="F187" s="14">
        <f t="shared" si="25"/>
        <v>15.940000000000001</v>
      </c>
      <c r="G187" s="14">
        <f t="shared" si="25"/>
        <v>0.2</v>
      </c>
      <c r="H187" s="14">
        <f t="shared" si="25"/>
        <v>1.7999999999999998</v>
      </c>
      <c r="I187" s="14">
        <f t="shared" si="25"/>
        <v>14.459999999999999</v>
      </c>
      <c r="J187" s="14">
        <f t="shared" si="25"/>
        <v>15.95</v>
      </c>
      <c r="K187" s="14">
        <f t="shared" si="25"/>
        <v>0.8200000000000001</v>
      </c>
      <c r="L187" s="14">
        <f t="shared" si="25"/>
        <v>0.02</v>
      </c>
      <c r="M187" s="14">
        <f t="shared" si="25"/>
        <v>88.57</v>
      </c>
      <c r="N187" s="14">
        <f t="shared" si="25"/>
        <v>116.69999999999999</v>
      </c>
      <c r="O187" s="14">
        <f t="shared" si="25"/>
        <v>778.3199999999999</v>
      </c>
      <c r="P187" s="15">
        <f t="shared" si="25"/>
        <v>888.9000000000001</v>
      </c>
      <c r="Q187" s="15">
        <f t="shared" si="25"/>
        <v>117.36</v>
      </c>
      <c r="R187" s="15">
        <f t="shared" si="25"/>
        <v>184.3</v>
      </c>
      <c r="S187" s="15">
        <f t="shared" si="25"/>
        <v>176.35</v>
      </c>
      <c r="T187" s="15">
        <f t="shared" si="25"/>
        <v>261.46</v>
      </c>
      <c r="U187" s="15">
        <f t="shared" si="25"/>
        <v>52.449999999999996</v>
      </c>
      <c r="V187" s="15">
        <f t="shared" si="25"/>
        <v>79.03</v>
      </c>
      <c r="W187" s="15">
        <f t="shared" si="25"/>
        <v>3.59</v>
      </c>
      <c r="X187" s="15">
        <f t="shared" si="25"/>
        <v>6.49</v>
      </c>
      <c r="Y187" s="15">
        <f t="shared" si="25"/>
        <v>0.23</v>
      </c>
      <c r="Z187" s="15">
        <f t="shared" si="25"/>
        <v>0.36000000000000004</v>
      </c>
      <c r="AA187" s="15">
        <f t="shared" si="25"/>
        <v>0.26</v>
      </c>
      <c r="AB187" s="15">
        <f t="shared" si="25"/>
        <v>0.46</v>
      </c>
      <c r="AC187" s="15">
        <f t="shared" si="25"/>
        <v>24.279999999999998</v>
      </c>
      <c r="AD187" s="15">
        <f t="shared" si="25"/>
        <v>33.64</v>
      </c>
      <c r="AE187" s="15">
        <f t="shared" si="25"/>
        <v>70.19</v>
      </c>
      <c r="AF187" s="15">
        <f t="shared" si="25"/>
        <v>79.85000000000001</v>
      </c>
    </row>
    <row r="188" spans="1:32" s="45" customFormat="1" ht="43.5" customHeight="1">
      <c r="A188" s="74" t="s">
        <v>26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</row>
    <row r="189" spans="1:32" ht="54" customHeight="1">
      <c r="A189" s="6">
        <v>102</v>
      </c>
      <c r="B189" s="7" t="s">
        <v>82</v>
      </c>
      <c r="C189" s="6">
        <v>200</v>
      </c>
      <c r="D189" s="6">
        <v>250</v>
      </c>
      <c r="E189" s="6">
        <v>4.39</v>
      </c>
      <c r="F189" s="6">
        <v>5.49</v>
      </c>
      <c r="G189" s="6">
        <v>5.2</v>
      </c>
      <c r="H189" s="6">
        <v>5.2</v>
      </c>
      <c r="I189" s="6">
        <v>4.22</v>
      </c>
      <c r="J189" s="6">
        <v>5.28</v>
      </c>
      <c r="K189" s="6">
        <v>3.1</v>
      </c>
      <c r="L189" s="6">
        <v>3.1</v>
      </c>
      <c r="M189" s="6">
        <v>13.06</v>
      </c>
      <c r="N189" s="6">
        <v>16.33</v>
      </c>
      <c r="O189" s="6">
        <v>107.8</v>
      </c>
      <c r="P189" s="5">
        <v>134.75</v>
      </c>
      <c r="Q189" s="5">
        <v>119.25</v>
      </c>
      <c r="R189" s="5">
        <v>159</v>
      </c>
      <c r="S189" s="5">
        <v>52.88</v>
      </c>
      <c r="T189" s="5">
        <v>70.5</v>
      </c>
      <c r="U189" s="5">
        <v>9.83</v>
      </c>
      <c r="V189" s="5">
        <v>13.1</v>
      </c>
      <c r="W189" s="5">
        <v>8.78</v>
      </c>
      <c r="X189" s="5">
        <v>11.7</v>
      </c>
      <c r="Y189" s="5">
        <v>0.25</v>
      </c>
      <c r="Z189" s="5">
        <v>0.15</v>
      </c>
      <c r="AA189" s="5">
        <v>0.01</v>
      </c>
      <c r="AB189" s="5">
        <v>0.018</v>
      </c>
      <c r="AC189" s="5">
        <v>0.81</v>
      </c>
      <c r="AD189" s="5">
        <v>1.08</v>
      </c>
      <c r="AE189" s="5">
        <v>1.2</v>
      </c>
      <c r="AF189" s="5">
        <v>1.5</v>
      </c>
    </row>
    <row r="190" spans="1:33" ht="37.5" customHeight="1">
      <c r="A190" s="6">
        <v>35</v>
      </c>
      <c r="B190" s="7" t="s">
        <v>78</v>
      </c>
      <c r="C190" s="6">
        <v>210</v>
      </c>
      <c r="D190" s="6">
        <v>260</v>
      </c>
      <c r="E190" s="21">
        <v>20.3</v>
      </c>
      <c r="F190" s="21">
        <v>25.38</v>
      </c>
      <c r="G190" s="21">
        <v>14.17</v>
      </c>
      <c r="H190" s="21">
        <v>17.74</v>
      </c>
      <c r="I190" s="21">
        <v>17</v>
      </c>
      <c r="J190" s="21">
        <v>21.25</v>
      </c>
      <c r="K190" s="21">
        <v>0.49</v>
      </c>
      <c r="L190" s="21">
        <v>0.67</v>
      </c>
      <c r="M190" s="21">
        <v>35.69</v>
      </c>
      <c r="N190" s="21">
        <v>44.61</v>
      </c>
      <c r="O190" s="21">
        <v>377</v>
      </c>
      <c r="P190" s="22">
        <v>471.25</v>
      </c>
      <c r="Q190" s="22">
        <v>28.5</v>
      </c>
      <c r="R190" s="22">
        <v>35.59</v>
      </c>
      <c r="S190" s="21">
        <v>135.2</v>
      </c>
      <c r="T190" s="21">
        <v>155.3</v>
      </c>
      <c r="U190" s="22">
        <v>14.4</v>
      </c>
      <c r="V190" s="22">
        <v>14.4</v>
      </c>
      <c r="W190" s="22">
        <v>1.5</v>
      </c>
      <c r="X190" s="22">
        <v>1.9</v>
      </c>
      <c r="Y190" s="22">
        <v>0.06</v>
      </c>
      <c r="Z190" s="22">
        <v>0.07</v>
      </c>
      <c r="AA190" s="22">
        <v>0.01</v>
      </c>
      <c r="AB190" s="22">
        <v>0.02</v>
      </c>
      <c r="AC190" s="22">
        <v>1.5</v>
      </c>
      <c r="AD190" s="22">
        <v>1.67</v>
      </c>
      <c r="AE190" s="22">
        <v>1.6</v>
      </c>
      <c r="AF190" s="22">
        <v>1.93</v>
      </c>
      <c r="AG190" s="5"/>
    </row>
    <row r="191" spans="1:32" ht="6" customHeight="1">
      <c r="A191" s="8"/>
      <c r="B191" s="7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48" customHeight="1">
      <c r="A192" s="6" t="s">
        <v>99</v>
      </c>
      <c r="B192" s="9" t="s">
        <v>24</v>
      </c>
      <c r="C192" s="3" t="s">
        <v>54</v>
      </c>
      <c r="D192" s="3" t="s">
        <v>54</v>
      </c>
      <c r="E192" s="3">
        <v>0.13</v>
      </c>
      <c r="F192" s="6">
        <v>0.13</v>
      </c>
      <c r="G192" s="6">
        <v>0</v>
      </c>
      <c r="H192" s="6">
        <v>0</v>
      </c>
      <c r="I192" s="6">
        <v>0.02</v>
      </c>
      <c r="J192" s="6">
        <v>0.02</v>
      </c>
      <c r="K192" s="6">
        <v>0.02</v>
      </c>
      <c r="L192" s="6">
        <v>0.02</v>
      </c>
      <c r="M192" s="6">
        <v>15.2</v>
      </c>
      <c r="N192" s="6">
        <v>15.2</v>
      </c>
      <c r="O192" s="6">
        <v>62</v>
      </c>
      <c r="P192" s="5">
        <v>62</v>
      </c>
      <c r="Q192" s="5">
        <v>14.2</v>
      </c>
      <c r="R192" s="5">
        <v>14.2</v>
      </c>
      <c r="S192" s="5">
        <v>4.4</v>
      </c>
      <c r="T192" s="5">
        <v>4.4</v>
      </c>
      <c r="U192" s="5">
        <v>2.4</v>
      </c>
      <c r="V192" s="5">
        <v>2.4</v>
      </c>
      <c r="W192" s="5">
        <v>0.36</v>
      </c>
      <c r="X192" s="5">
        <v>0.36</v>
      </c>
      <c r="Y192" s="10">
        <v>0</v>
      </c>
      <c r="Z192" s="10">
        <v>0</v>
      </c>
      <c r="AA192" s="11">
        <v>0</v>
      </c>
      <c r="AB192" s="10">
        <v>0</v>
      </c>
      <c r="AC192" s="12">
        <v>2.83</v>
      </c>
      <c r="AD192" s="12">
        <v>2.83</v>
      </c>
      <c r="AE192" s="5">
        <v>0.03</v>
      </c>
      <c r="AF192" s="5">
        <v>0.03</v>
      </c>
    </row>
    <row r="193" spans="1:32" ht="33.75" customHeight="1">
      <c r="A193" s="6" t="s">
        <v>98</v>
      </c>
      <c r="B193" s="7" t="s">
        <v>47</v>
      </c>
      <c r="C193" s="6">
        <v>200</v>
      </c>
      <c r="D193" s="6">
        <v>200</v>
      </c>
      <c r="E193" s="6">
        <v>1.8</v>
      </c>
      <c r="F193" s="6">
        <v>1.8</v>
      </c>
      <c r="G193" s="6">
        <v>0</v>
      </c>
      <c r="H193" s="6">
        <v>0</v>
      </c>
      <c r="I193" s="6">
        <v>0.4</v>
      </c>
      <c r="J193" s="6">
        <v>0.4</v>
      </c>
      <c r="K193" s="6">
        <v>0.3</v>
      </c>
      <c r="L193" s="6">
        <v>0.3</v>
      </c>
      <c r="M193" s="6">
        <v>16.2</v>
      </c>
      <c r="N193" s="6">
        <v>16.2</v>
      </c>
      <c r="O193" s="6">
        <v>77.52</v>
      </c>
      <c r="P193" s="5">
        <v>77.52</v>
      </c>
      <c r="Q193" s="5">
        <v>51</v>
      </c>
      <c r="R193" s="5">
        <v>51</v>
      </c>
      <c r="S193" s="5">
        <v>35</v>
      </c>
      <c r="T193" s="5">
        <v>35</v>
      </c>
      <c r="U193" s="5">
        <v>20</v>
      </c>
      <c r="V193" s="5">
        <v>20</v>
      </c>
      <c r="W193" s="5">
        <v>0.5</v>
      </c>
      <c r="X193" s="5">
        <v>0.5</v>
      </c>
      <c r="Y193" s="5">
        <v>0.06</v>
      </c>
      <c r="Z193" s="5">
        <v>0.06</v>
      </c>
      <c r="AA193" s="5">
        <v>0.02</v>
      </c>
      <c r="AB193" s="5">
        <v>0.02</v>
      </c>
      <c r="AC193" s="5">
        <v>90</v>
      </c>
      <c r="AD193" s="5">
        <v>90</v>
      </c>
      <c r="AE193" s="5">
        <v>0.3</v>
      </c>
      <c r="AF193" s="5">
        <v>0.3</v>
      </c>
    </row>
    <row r="194" spans="1:32" ht="33.75" customHeight="1">
      <c r="A194" s="6"/>
      <c r="B194" s="13" t="s">
        <v>38</v>
      </c>
      <c r="C194" s="6"/>
      <c r="D194" s="14"/>
      <c r="E194" s="14">
        <f>SUM(E189:E193)</f>
        <v>26.62</v>
      </c>
      <c r="F194" s="14">
        <f>SUM(F189:F193)</f>
        <v>32.8</v>
      </c>
      <c r="G194" s="14">
        <f>SUM(G189:G193)</f>
        <v>19.37</v>
      </c>
      <c r="H194" s="14">
        <f aca="true" t="shared" si="26" ref="H194:AE194">H189+H190+H191+H192</f>
        <v>22.939999999999998</v>
      </c>
      <c r="I194" s="14">
        <f t="shared" si="26"/>
        <v>21.24</v>
      </c>
      <c r="J194" s="14">
        <f t="shared" si="26"/>
        <v>26.55</v>
      </c>
      <c r="K194" s="14">
        <f t="shared" si="26"/>
        <v>3.61</v>
      </c>
      <c r="L194" s="14">
        <f t="shared" si="26"/>
        <v>3.79</v>
      </c>
      <c r="M194" s="14">
        <f t="shared" si="26"/>
        <v>63.95</v>
      </c>
      <c r="N194" s="14">
        <f t="shared" si="26"/>
        <v>76.14</v>
      </c>
      <c r="O194" s="14">
        <f t="shared" si="26"/>
        <v>546.8</v>
      </c>
      <c r="P194" s="15">
        <f t="shared" si="26"/>
        <v>668</v>
      </c>
      <c r="Q194" s="15">
        <f t="shared" si="26"/>
        <v>161.95</v>
      </c>
      <c r="R194" s="15">
        <f t="shared" si="26"/>
        <v>208.79</v>
      </c>
      <c r="S194" s="15">
        <f t="shared" si="26"/>
        <v>192.48</v>
      </c>
      <c r="T194" s="15">
        <f t="shared" si="26"/>
        <v>230.20000000000002</v>
      </c>
      <c r="U194" s="15">
        <f t="shared" si="26"/>
        <v>26.63</v>
      </c>
      <c r="V194" s="15">
        <f t="shared" si="26"/>
        <v>29.9</v>
      </c>
      <c r="W194" s="15">
        <f t="shared" si="26"/>
        <v>10.639999999999999</v>
      </c>
      <c r="X194" s="15">
        <f t="shared" si="26"/>
        <v>13.959999999999999</v>
      </c>
      <c r="Y194" s="15">
        <f t="shared" si="26"/>
        <v>0.31</v>
      </c>
      <c r="Z194" s="15">
        <f t="shared" si="26"/>
        <v>0.22</v>
      </c>
      <c r="AA194" s="15">
        <f t="shared" si="26"/>
        <v>0.02</v>
      </c>
      <c r="AB194" s="15">
        <f t="shared" si="26"/>
        <v>0.038</v>
      </c>
      <c r="AC194" s="15">
        <f t="shared" si="26"/>
        <v>5.140000000000001</v>
      </c>
      <c r="AD194" s="15">
        <f t="shared" si="26"/>
        <v>5.58</v>
      </c>
      <c r="AE194" s="15">
        <f t="shared" si="26"/>
        <v>2.8299999999999996</v>
      </c>
      <c r="AF194" s="15">
        <f>SUM(AF189:AF193)</f>
        <v>3.7599999999999993</v>
      </c>
    </row>
    <row r="195" spans="1:32" ht="47.25" customHeight="1">
      <c r="A195" s="6"/>
      <c r="B195" s="13" t="s">
        <v>32</v>
      </c>
      <c r="C195" s="6"/>
      <c r="D195" s="14"/>
      <c r="E195" s="14">
        <f aca="true" t="shared" si="27" ref="E195:AF195">E187+E194</f>
        <v>39.07</v>
      </c>
      <c r="F195" s="14">
        <f t="shared" si="27"/>
        <v>48.739999999999995</v>
      </c>
      <c r="G195" s="14">
        <f t="shared" si="27"/>
        <v>19.57</v>
      </c>
      <c r="H195" s="14">
        <f t="shared" si="27"/>
        <v>24.74</v>
      </c>
      <c r="I195" s="14">
        <f t="shared" si="27"/>
        <v>35.699999999999996</v>
      </c>
      <c r="J195" s="14">
        <f t="shared" si="27"/>
        <v>42.5</v>
      </c>
      <c r="K195" s="14">
        <f t="shared" si="27"/>
        <v>4.43</v>
      </c>
      <c r="L195" s="14">
        <f t="shared" si="27"/>
        <v>3.81</v>
      </c>
      <c r="M195" s="14">
        <f t="shared" si="27"/>
        <v>152.51999999999998</v>
      </c>
      <c r="N195" s="14">
        <f t="shared" si="27"/>
        <v>192.83999999999997</v>
      </c>
      <c r="O195" s="14">
        <f t="shared" si="27"/>
        <v>1325.12</v>
      </c>
      <c r="P195" s="15">
        <f t="shared" si="27"/>
        <v>1556.9</v>
      </c>
      <c r="Q195" s="15">
        <f t="shared" si="27"/>
        <v>279.31</v>
      </c>
      <c r="R195" s="15">
        <f t="shared" si="27"/>
        <v>393.09000000000003</v>
      </c>
      <c r="S195" s="15">
        <f t="shared" si="27"/>
        <v>368.83</v>
      </c>
      <c r="T195" s="15">
        <f t="shared" si="27"/>
        <v>491.65999999999997</v>
      </c>
      <c r="U195" s="15">
        <f t="shared" si="27"/>
        <v>79.08</v>
      </c>
      <c r="V195" s="15">
        <f t="shared" si="27"/>
        <v>108.93</v>
      </c>
      <c r="W195" s="15">
        <f t="shared" si="27"/>
        <v>14.229999999999999</v>
      </c>
      <c r="X195" s="15">
        <f t="shared" si="27"/>
        <v>20.45</v>
      </c>
      <c r="Y195" s="15">
        <f t="shared" si="27"/>
        <v>0.54</v>
      </c>
      <c r="Z195" s="15">
        <f t="shared" si="27"/>
        <v>0.5800000000000001</v>
      </c>
      <c r="AA195" s="15">
        <f t="shared" si="27"/>
        <v>0.28</v>
      </c>
      <c r="AB195" s="15">
        <f t="shared" si="27"/>
        <v>0.498</v>
      </c>
      <c r="AC195" s="15">
        <f t="shared" si="27"/>
        <v>29.419999999999998</v>
      </c>
      <c r="AD195" s="15">
        <f t="shared" si="27"/>
        <v>39.22</v>
      </c>
      <c r="AE195" s="15">
        <f t="shared" si="27"/>
        <v>73.02</v>
      </c>
      <c r="AF195" s="15">
        <f t="shared" si="27"/>
        <v>83.61000000000001</v>
      </c>
    </row>
    <row r="196" spans="1:32" ht="23.25" customHeight="1">
      <c r="A196" s="32"/>
      <c r="B196" s="47"/>
      <c r="C196" s="3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8"/>
    </row>
    <row r="197" spans="1:32" ht="34.5" customHeight="1">
      <c r="A197" s="73" t="s">
        <v>124</v>
      </c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</row>
    <row r="198" spans="1:32" ht="30" customHeight="1">
      <c r="A198" s="74" t="s">
        <v>0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</row>
    <row r="199" spans="1:32" ht="27.75" customHeight="1">
      <c r="A199" s="75" t="s">
        <v>1</v>
      </c>
      <c r="B199" s="76" t="s">
        <v>2</v>
      </c>
      <c r="C199" s="75" t="s">
        <v>3</v>
      </c>
      <c r="D199" s="75"/>
      <c r="E199" s="75" t="s">
        <v>4</v>
      </c>
      <c r="F199" s="75"/>
      <c r="G199" s="75"/>
      <c r="H199" s="75"/>
      <c r="I199" s="75"/>
      <c r="J199" s="75"/>
      <c r="K199" s="75"/>
      <c r="L199" s="75"/>
      <c r="M199" s="75"/>
      <c r="N199" s="75"/>
      <c r="O199" s="75" t="s">
        <v>29</v>
      </c>
      <c r="P199" s="75"/>
      <c r="Q199" s="76" t="s">
        <v>6</v>
      </c>
      <c r="R199" s="76"/>
      <c r="S199" s="76"/>
      <c r="T199" s="76"/>
      <c r="U199" s="76"/>
      <c r="V199" s="76"/>
      <c r="W199" s="76"/>
      <c r="X199" s="76"/>
      <c r="Y199" s="81" t="s">
        <v>7</v>
      </c>
      <c r="Z199" s="81"/>
      <c r="AA199" s="81"/>
      <c r="AB199" s="81"/>
      <c r="AC199" s="81"/>
      <c r="AD199" s="81"/>
      <c r="AE199" s="81"/>
      <c r="AF199" s="81"/>
    </row>
    <row r="200" spans="1:32" ht="14.25" customHeight="1">
      <c r="A200" s="75"/>
      <c r="B200" s="76"/>
      <c r="C200" s="75" t="s">
        <v>68</v>
      </c>
      <c r="D200" s="75" t="s">
        <v>69</v>
      </c>
      <c r="E200" s="77" t="s">
        <v>8</v>
      </c>
      <c r="F200" s="77"/>
      <c r="G200" s="77"/>
      <c r="H200" s="77"/>
      <c r="I200" s="77" t="s">
        <v>9</v>
      </c>
      <c r="J200" s="77"/>
      <c r="K200" s="77"/>
      <c r="L200" s="77"/>
      <c r="M200" s="75" t="s">
        <v>10</v>
      </c>
      <c r="N200" s="75"/>
      <c r="O200" s="75"/>
      <c r="P200" s="75"/>
      <c r="Q200" s="81" t="s">
        <v>11</v>
      </c>
      <c r="R200" s="81"/>
      <c r="S200" s="81" t="s">
        <v>12</v>
      </c>
      <c r="T200" s="81"/>
      <c r="U200" s="81" t="s">
        <v>13</v>
      </c>
      <c r="V200" s="81"/>
      <c r="W200" s="81" t="s">
        <v>14</v>
      </c>
      <c r="X200" s="81"/>
      <c r="Y200" s="81" t="s">
        <v>15</v>
      </c>
      <c r="Z200" s="81"/>
      <c r="AA200" s="81" t="s">
        <v>16</v>
      </c>
      <c r="AB200" s="81"/>
      <c r="AC200" s="81" t="s">
        <v>17</v>
      </c>
      <c r="AD200" s="81"/>
      <c r="AE200" s="81" t="s">
        <v>18</v>
      </c>
      <c r="AF200" s="81"/>
    </row>
    <row r="201" spans="1:32" ht="17.25" customHeight="1">
      <c r="A201" s="75"/>
      <c r="B201" s="76"/>
      <c r="C201" s="75"/>
      <c r="D201" s="75"/>
      <c r="E201" s="77" t="s">
        <v>19</v>
      </c>
      <c r="F201" s="77"/>
      <c r="G201" s="75" t="s">
        <v>20</v>
      </c>
      <c r="H201" s="75"/>
      <c r="I201" s="77" t="s">
        <v>19</v>
      </c>
      <c r="J201" s="77"/>
      <c r="K201" s="75" t="s">
        <v>21</v>
      </c>
      <c r="L201" s="75"/>
      <c r="M201" s="75"/>
      <c r="N201" s="75"/>
      <c r="O201" s="75"/>
      <c r="P201" s="75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</row>
    <row r="202" spans="1:32" ht="33" customHeight="1">
      <c r="A202" s="75"/>
      <c r="B202" s="76"/>
      <c r="C202" s="75"/>
      <c r="D202" s="75"/>
      <c r="E202" s="3" t="s">
        <v>66</v>
      </c>
      <c r="F202" s="3" t="s">
        <v>67</v>
      </c>
      <c r="G202" s="3" t="s">
        <v>22</v>
      </c>
      <c r="H202" s="3" t="s">
        <v>23</v>
      </c>
      <c r="I202" s="3" t="s">
        <v>66</v>
      </c>
      <c r="J202" s="3" t="s">
        <v>67</v>
      </c>
      <c r="K202" s="3" t="s">
        <v>22</v>
      </c>
      <c r="L202" s="3" t="s">
        <v>23</v>
      </c>
      <c r="M202" s="3" t="s">
        <v>66</v>
      </c>
      <c r="N202" s="3" t="s">
        <v>67</v>
      </c>
      <c r="O202" s="3" t="s">
        <v>66</v>
      </c>
      <c r="P202" s="4" t="s">
        <v>67</v>
      </c>
      <c r="Q202" s="4" t="s">
        <v>66</v>
      </c>
      <c r="R202" s="4" t="s">
        <v>67</v>
      </c>
      <c r="S202" s="4" t="s">
        <v>66</v>
      </c>
      <c r="T202" s="4" t="s">
        <v>67</v>
      </c>
      <c r="U202" s="4" t="s">
        <v>66</v>
      </c>
      <c r="V202" s="4" t="s">
        <v>67</v>
      </c>
      <c r="W202" s="4" t="s">
        <v>66</v>
      </c>
      <c r="X202" s="4" t="s">
        <v>67</v>
      </c>
      <c r="Y202" s="4" t="s">
        <v>66</v>
      </c>
      <c r="Z202" s="4" t="s">
        <v>67</v>
      </c>
      <c r="AA202" s="4" t="s">
        <v>66</v>
      </c>
      <c r="AB202" s="4" t="s">
        <v>67</v>
      </c>
      <c r="AC202" s="4" t="s">
        <v>66</v>
      </c>
      <c r="AD202" s="4" t="s">
        <v>67</v>
      </c>
      <c r="AE202" s="4" t="s">
        <v>66</v>
      </c>
      <c r="AF202" s="4" t="s">
        <v>67</v>
      </c>
    </row>
    <row r="203" spans="1:32" ht="46.5" customHeight="1">
      <c r="A203" s="3">
        <v>40</v>
      </c>
      <c r="B203" s="7" t="s">
        <v>73</v>
      </c>
      <c r="C203" s="3">
        <v>150</v>
      </c>
      <c r="D203" s="3">
        <v>200</v>
      </c>
      <c r="E203" s="6">
        <v>5.35</v>
      </c>
      <c r="F203" s="6">
        <v>7.14</v>
      </c>
      <c r="G203" s="6">
        <v>9.9</v>
      </c>
      <c r="H203" s="6">
        <v>19.9</v>
      </c>
      <c r="I203" s="6">
        <v>0.55</v>
      </c>
      <c r="J203" s="6">
        <v>0.74</v>
      </c>
      <c r="K203" s="6">
        <v>13.9</v>
      </c>
      <c r="L203" s="6">
        <v>27.8</v>
      </c>
      <c r="M203" s="6">
        <v>25.6</v>
      </c>
      <c r="N203" s="6">
        <v>27.6</v>
      </c>
      <c r="O203" s="6">
        <v>157.4</v>
      </c>
      <c r="P203" s="5">
        <v>209.9</v>
      </c>
      <c r="Q203" s="5">
        <v>131</v>
      </c>
      <c r="R203" s="5">
        <v>262</v>
      </c>
      <c r="S203" s="5">
        <v>78</v>
      </c>
      <c r="T203" s="5">
        <v>156</v>
      </c>
      <c r="U203" s="5">
        <v>13</v>
      </c>
      <c r="V203" s="5">
        <v>26</v>
      </c>
      <c r="W203" s="5">
        <v>0.9</v>
      </c>
      <c r="X203" s="5">
        <v>1.8</v>
      </c>
      <c r="Y203" s="5">
        <v>0.17</v>
      </c>
      <c r="Z203" s="5">
        <v>0.34</v>
      </c>
      <c r="AA203" s="5">
        <v>0.08</v>
      </c>
      <c r="AB203" s="5">
        <v>0.16</v>
      </c>
      <c r="AC203" s="5">
        <v>0</v>
      </c>
      <c r="AD203" s="5">
        <v>0</v>
      </c>
      <c r="AE203" s="5">
        <v>1.7</v>
      </c>
      <c r="AF203" s="5">
        <v>3.4</v>
      </c>
    </row>
    <row r="204" spans="1:32" ht="41.25" customHeight="1">
      <c r="A204" s="72" t="s">
        <v>109</v>
      </c>
      <c r="B204" s="7" t="s">
        <v>65</v>
      </c>
      <c r="C204" s="6">
        <v>80</v>
      </c>
      <c r="D204" s="6">
        <v>100</v>
      </c>
      <c r="E204" s="6">
        <v>6.03</v>
      </c>
      <c r="F204" s="6">
        <v>7.54</v>
      </c>
      <c r="G204" s="6">
        <v>32.8</v>
      </c>
      <c r="H204" s="6">
        <v>32.8</v>
      </c>
      <c r="I204" s="6">
        <v>12.54</v>
      </c>
      <c r="J204" s="6">
        <v>13.87</v>
      </c>
      <c r="K204" s="6">
        <v>0</v>
      </c>
      <c r="L204" s="6">
        <v>0</v>
      </c>
      <c r="M204" s="6">
        <v>4.62</v>
      </c>
      <c r="N204" s="6">
        <v>6.24</v>
      </c>
      <c r="O204" s="6">
        <v>125</v>
      </c>
      <c r="P204" s="5">
        <v>156.9</v>
      </c>
      <c r="Q204" s="5">
        <v>124</v>
      </c>
      <c r="R204" s="5">
        <v>154.8</v>
      </c>
      <c r="S204" s="5">
        <v>210</v>
      </c>
      <c r="T204" s="5">
        <v>242</v>
      </c>
      <c r="U204" s="5">
        <v>6</v>
      </c>
      <c r="V204" s="5">
        <v>6</v>
      </c>
      <c r="W204" s="5">
        <v>4</v>
      </c>
      <c r="X204" s="5">
        <v>6</v>
      </c>
      <c r="Y204" s="5">
        <v>0.1</v>
      </c>
      <c r="Z204" s="5">
        <v>0.2</v>
      </c>
      <c r="AA204" s="5">
        <v>0.1</v>
      </c>
      <c r="AB204" s="5">
        <v>0.1</v>
      </c>
      <c r="AC204" s="12">
        <v>1</v>
      </c>
      <c r="AD204" s="22">
        <v>1.29</v>
      </c>
      <c r="AE204" s="5">
        <v>5.3</v>
      </c>
      <c r="AF204" s="5">
        <v>7.3</v>
      </c>
    </row>
    <row r="205" spans="1:32" ht="38.25" customHeight="1">
      <c r="A205" s="6" t="s">
        <v>104</v>
      </c>
      <c r="B205" s="7" t="s">
        <v>101</v>
      </c>
      <c r="C205" s="6">
        <v>40</v>
      </c>
      <c r="D205" s="6">
        <v>60</v>
      </c>
      <c r="E205" s="6">
        <v>2.6</v>
      </c>
      <c r="F205" s="6">
        <v>3.96</v>
      </c>
      <c r="G205" s="6"/>
      <c r="H205" s="6"/>
      <c r="I205" s="6">
        <v>0.48</v>
      </c>
      <c r="J205" s="6">
        <v>0.72</v>
      </c>
      <c r="K205" s="6"/>
      <c r="L205" s="6"/>
      <c r="M205" s="6">
        <v>1.05</v>
      </c>
      <c r="N205" s="6">
        <v>1.38</v>
      </c>
      <c r="O205" s="6">
        <v>72.4</v>
      </c>
      <c r="P205" s="5">
        <v>108.6</v>
      </c>
      <c r="Q205" s="5">
        <v>14</v>
      </c>
      <c r="R205" s="5">
        <v>21</v>
      </c>
      <c r="S205" s="5">
        <v>10</v>
      </c>
      <c r="T205" s="5">
        <v>12</v>
      </c>
      <c r="U205" s="5">
        <v>0.31</v>
      </c>
      <c r="V205" s="5">
        <v>0.63</v>
      </c>
      <c r="W205" s="5">
        <v>0.08</v>
      </c>
      <c r="X205" s="5">
        <v>1.12</v>
      </c>
      <c r="Y205" s="5">
        <v>0.02</v>
      </c>
      <c r="Z205" s="5">
        <v>0.04</v>
      </c>
      <c r="AA205" s="5">
        <v>0.07</v>
      </c>
      <c r="AB205" s="5">
        <v>0.1</v>
      </c>
      <c r="AC205" s="5">
        <v>0</v>
      </c>
      <c r="AD205" s="5">
        <v>0</v>
      </c>
      <c r="AE205" s="5">
        <v>67.2</v>
      </c>
      <c r="AF205" s="5">
        <v>75.4</v>
      </c>
    </row>
    <row r="206" spans="1:32" ht="35.25" customHeight="1">
      <c r="A206" s="6">
        <v>45</v>
      </c>
      <c r="B206" s="9" t="s">
        <v>24</v>
      </c>
      <c r="C206" s="3" t="s">
        <v>54</v>
      </c>
      <c r="D206" s="3" t="s">
        <v>55</v>
      </c>
      <c r="E206" s="3">
        <v>0.13</v>
      </c>
      <c r="F206" s="6">
        <v>0.13</v>
      </c>
      <c r="G206" s="6">
        <v>0</v>
      </c>
      <c r="H206" s="6">
        <v>0</v>
      </c>
      <c r="I206" s="6">
        <v>0.02</v>
      </c>
      <c r="J206" s="6">
        <v>0.02</v>
      </c>
      <c r="K206" s="6">
        <v>0.02</v>
      </c>
      <c r="L206" s="6">
        <v>0.02</v>
      </c>
      <c r="M206" s="6">
        <v>15.2</v>
      </c>
      <c r="N206" s="6">
        <v>15.2</v>
      </c>
      <c r="O206" s="6">
        <v>62</v>
      </c>
      <c r="P206" s="5">
        <v>62</v>
      </c>
      <c r="Q206" s="5">
        <v>14.2</v>
      </c>
      <c r="R206" s="5">
        <v>14.2</v>
      </c>
      <c r="S206" s="5">
        <v>4.4</v>
      </c>
      <c r="T206" s="5">
        <v>4.4</v>
      </c>
      <c r="U206" s="5">
        <v>2.4</v>
      </c>
      <c r="V206" s="5">
        <v>2.4</v>
      </c>
      <c r="W206" s="5">
        <v>0.36</v>
      </c>
      <c r="X206" s="5">
        <v>0.36</v>
      </c>
      <c r="Y206" s="10">
        <v>0</v>
      </c>
      <c r="Z206" s="10">
        <v>0</v>
      </c>
      <c r="AA206" s="11">
        <v>0</v>
      </c>
      <c r="AB206" s="10">
        <v>0</v>
      </c>
      <c r="AC206" s="12">
        <v>2.83</v>
      </c>
      <c r="AD206" s="12">
        <v>2.83</v>
      </c>
      <c r="AE206" s="5">
        <v>0.03</v>
      </c>
      <c r="AF206" s="5">
        <v>0.03</v>
      </c>
    </row>
    <row r="207" spans="1:32" ht="39" customHeight="1">
      <c r="A207" s="70"/>
      <c r="B207" s="7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0.75" customHeight="1">
      <c r="A208" s="8"/>
      <c r="B208" s="7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29.25" customHeight="1">
      <c r="A209" s="6"/>
      <c r="B209" s="52" t="s">
        <v>49</v>
      </c>
      <c r="C209" s="6"/>
      <c r="D209" s="6"/>
      <c r="E209" s="14">
        <f aca="true" t="shared" si="28" ref="E209:AF209">SUM(E203:E208)</f>
        <v>14.11</v>
      </c>
      <c r="F209" s="14">
        <f t="shared" si="28"/>
        <v>18.77</v>
      </c>
      <c r="G209" s="14">
        <f t="shared" si="28"/>
        <v>42.699999999999996</v>
      </c>
      <c r="H209" s="14">
        <f t="shared" si="28"/>
        <v>52.699999999999996</v>
      </c>
      <c r="I209" s="14">
        <f t="shared" si="28"/>
        <v>13.59</v>
      </c>
      <c r="J209" s="14">
        <f t="shared" si="28"/>
        <v>15.35</v>
      </c>
      <c r="K209" s="14">
        <f t="shared" si="28"/>
        <v>13.92</v>
      </c>
      <c r="L209" s="14">
        <f t="shared" si="28"/>
        <v>27.82</v>
      </c>
      <c r="M209" s="14">
        <f t="shared" si="28"/>
        <v>46.47</v>
      </c>
      <c r="N209" s="14">
        <f t="shared" si="28"/>
        <v>50.42</v>
      </c>
      <c r="O209" s="14">
        <f t="shared" si="28"/>
        <v>416.79999999999995</v>
      </c>
      <c r="P209" s="15">
        <f t="shared" si="28"/>
        <v>537.4</v>
      </c>
      <c r="Q209" s="15">
        <f t="shared" si="28"/>
        <v>283.2</v>
      </c>
      <c r="R209" s="15">
        <f t="shared" si="28"/>
        <v>452</v>
      </c>
      <c r="S209" s="15">
        <f t="shared" si="28"/>
        <v>302.4</v>
      </c>
      <c r="T209" s="15">
        <f t="shared" si="28"/>
        <v>414.4</v>
      </c>
      <c r="U209" s="15">
        <f t="shared" si="28"/>
        <v>21.709999999999997</v>
      </c>
      <c r="V209" s="15">
        <f t="shared" si="28"/>
        <v>35.03</v>
      </c>
      <c r="W209" s="15">
        <f t="shared" si="28"/>
        <v>5.340000000000001</v>
      </c>
      <c r="X209" s="15">
        <f t="shared" si="28"/>
        <v>9.28</v>
      </c>
      <c r="Y209" s="15">
        <f t="shared" si="28"/>
        <v>0.29000000000000004</v>
      </c>
      <c r="Z209" s="15">
        <f t="shared" si="28"/>
        <v>0.5800000000000001</v>
      </c>
      <c r="AA209" s="15">
        <f t="shared" si="28"/>
        <v>0.25</v>
      </c>
      <c r="AB209" s="15">
        <f t="shared" si="28"/>
        <v>0.36</v>
      </c>
      <c r="AC209" s="15">
        <f t="shared" si="28"/>
        <v>3.83</v>
      </c>
      <c r="AD209" s="15">
        <f t="shared" si="28"/>
        <v>4.12</v>
      </c>
      <c r="AE209" s="19">
        <f t="shared" si="28"/>
        <v>74.23</v>
      </c>
      <c r="AF209" s="19">
        <f t="shared" si="28"/>
        <v>86.13000000000001</v>
      </c>
    </row>
    <row r="210" spans="1:32" s="45" customFormat="1" ht="24.75" customHeight="1">
      <c r="A210" s="74" t="s">
        <v>26</v>
      </c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</row>
    <row r="211" spans="1:32" ht="39.75" customHeight="1">
      <c r="A211" s="6">
        <v>15</v>
      </c>
      <c r="B211" s="7" t="s">
        <v>110</v>
      </c>
      <c r="C211" s="6">
        <v>200</v>
      </c>
      <c r="D211" s="6">
        <v>250</v>
      </c>
      <c r="E211" s="6">
        <v>1.68</v>
      </c>
      <c r="F211" s="6">
        <v>2.1</v>
      </c>
      <c r="G211" s="6">
        <v>2</v>
      </c>
      <c r="H211" s="6">
        <v>2.6</v>
      </c>
      <c r="I211" s="6">
        <v>5.98</v>
      </c>
      <c r="J211" s="6">
        <v>7.48</v>
      </c>
      <c r="K211" s="6">
        <v>0.5</v>
      </c>
      <c r="L211" s="6">
        <v>0.7</v>
      </c>
      <c r="M211" s="6">
        <v>9.35</v>
      </c>
      <c r="N211" s="6">
        <v>11.69</v>
      </c>
      <c r="O211" s="6">
        <v>98.37</v>
      </c>
      <c r="P211" s="5">
        <v>122.96</v>
      </c>
      <c r="Q211" s="5">
        <v>50</v>
      </c>
      <c r="R211" s="5">
        <v>56</v>
      </c>
      <c r="S211" s="5">
        <v>45</v>
      </c>
      <c r="T211" s="5">
        <v>49</v>
      </c>
      <c r="U211" s="5">
        <v>18</v>
      </c>
      <c r="V211" s="5">
        <v>22</v>
      </c>
      <c r="W211" s="5">
        <v>1</v>
      </c>
      <c r="X211" s="5">
        <v>1.2</v>
      </c>
      <c r="Y211" s="5">
        <v>0.08</v>
      </c>
      <c r="Z211" s="5">
        <v>0.012</v>
      </c>
      <c r="AA211" s="5">
        <v>0.15</v>
      </c>
      <c r="AB211" s="5">
        <v>0.19</v>
      </c>
      <c r="AC211" s="5">
        <v>7</v>
      </c>
      <c r="AD211" s="5">
        <v>7.6</v>
      </c>
      <c r="AE211" s="5">
        <v>1.5</v>
      </c>
      <c r="AF211" s="5">
        <v>1.9</v>
      </c>
    </row>
    <row r="212" spans="1:32" ht="26.25" customHeight="1">
      <c r="A212" s="6">
        <v>21</v>
      </c>
      <c r="B212" s="7" t="s">
        <v>52</v>
      </c>
      <c r="C212" s="6">
        <v>0.115</v>
      </c>
      <c r="D212" s="6">
        <v>0.115</v>
      </c>
      <c r="E212" s="6">
        <v>2.2</v>
      </c>
      <c r="F212" s="6">
        <v>2.2</v>
      </c>
      <c r="G212" s="6">
        <v>2.2</v>
      </c>
      <c r="H212" s="6">
        <v>2.2</v>
      </c>
      <c r="I212" s="6">
        <v>5</v>
      </c>
      <c r="J212" s="6">
        <v>5</v>
      </c>
      <c r="K212" s="6">
        <v>5</v>
      </c>
      <c r="L212" s="6">
        <v>5</v>
      </c>
      <c r="M212" s="6">
        <v>16</v>
      </c>
      <c r="N212" s="6">
        <v>16</v>
      </c>
      <c r="O212" s="6">
        <v>16</v>
      </c>
      <c r="P212" s="5">
        <v>16</v>
      </c>
      <c r="Q212" s="5">
        <v>28</v>
      </c>
      <c r="R212" s="5">
        <v>28</v>
      </c>
      <c r="S212" s="5">
        <v>32</v>
      </c>
      <c r="T212" s="5">
        <v>32</v>
      </c>
      <c r="U212" s="5">
        <v>20</v>
      </c>
      <c r="V212" s="5">
        <v>20</v>
      </c>
      <c r="W212" s="5">
        <v>0.04</v>
      </c>
      <c r="X212" s="5">
        <v>0.04</v>
      </c>
      <c r="Y212" s="5">
        <v>1</v>
      </c>
      <c r="Z212" s="5">
        <v>1</v>
      </c>
      <c r="AA212" s="5">
        <v>2.3</v>
      </c>
      <c r="AB212" s="5">
        <v>2.3</v>
      </c>
      <c r="AC212" s="5">
        <v>0.8</v>
      </c>
      <c r="AD212" s="5">
        <v>0.8</v>
      </c>
      <c r="AE212" s="5">
        <v>1.2</v>
      </c>
      <c r="AF212" s="5">
        <v>1.2</v>
      </c>
    </row>
    <row r="213" spans="1:32" ht="39.75" customHeight="1">
      <c r="A213" s="3">
        <v>9</v>
      </c>
      <c r="B213" s="7" t="s">
        <v>121</v>
      </c>
      <c r="C213" s="3">
        <v>150</v>
      </c>
      <c r="D213" s="3">
        <v>200</v>
      </c>
      <c r="E213" s="6">
        <v>8.46</v>
      </c>
      <c r="F213" s="6">
        <v>15.5</v>
      </c>
      <c r="G213" s="6"/>
      <c r="H213" s="6"/>
      <c r="I213" s="6">
        <v>9.95</v>
      </c>
      <c r="J213" s="6">
        <v>15.92</v>
      </c>
      <c r="K213" s="6"/>
      <c r="L213" s="6"/>
      <c r="M213" s="6">
        <v>21.32</v>
      </c>
      <c r="N213" s="6">
        <v>34.1</v>
      </c>
      <c r="O213" s="6">
        <v>209</v>
      </c>
      <c r="P213" s="5">
        <v>334.4</v>
      </c>
      <c r="Q213" s="5">
        <v>22</v>
      </c>
      <c r="R213" s="5">
        <v>28</v>
      </c>
      <c r="S213" s="5">
        <v>30</v>
      </c>
      <c r="T213" s="5">
        <v>31</v>
      </c>
      <c r="U213" s="5">
        <v>21</v>
      </c>
      <c r="V213" s="5">
        <v>24</v>
      </c>
      <c r="W213" s="5">
        <v>0.02</v>
      </c>
      <c r="X213" s="5">
        <v>0.022</v>
      </c>
      <c r="Y213" s="5">
        <v>0.05</v>
      </c>
      <c r="Z213" s="5">
        <v>0.08</v>
      </c>
      <c r="AA213" s="5">
        <v>0.08</v>
      </c>
      <c r="AB213" s="5">
        <v>0.128</v>
      </c>
      <c r="AC213" s="5">
        <v>0.14</v>
      </c>
      <c r="AD213" s="5">
        <v>0.0228</v>
      </c>
      <c r="AE213" s="5">
        <v>1.3</v>
      </c>
      <c r="AF213" s="5"/>
    </row>
    <row r="214" spans="1:32" ht="38.25" customHeight="1">
      <c r="A214" s="6">
        <v>268</v>
      </c>
      <c r="B214" s="7" t="s">
        <v>79</v>
      </c>
      <c r="C214" s="6">
        <v>80</v>
      </c>
      <c r="D214" s="6">
        <v>100</v>
      </c>
      <c r="E214" s="6">
        <v>12.54</v>
      </c>
      <c r="F214" s="6">
        <v>15.55</v>
      </c>
      <c r="G214" s="6">
        <v>5</v>
      </c>
      <c r="H214" s="6">
        <v>7.2</v>
      </c>
      <c r="I214" s="6">
        <v>9.24</v>
      </c>
      <c r="J214" s="6">
        <v>11.55</v>
      </c>
      <c r="K214" s="6">
        <v>5.5</v>
      </c>
      <c r="L214" s="6">
        <v>6.4</v>
      </c>
      <c r="M214" s="6">
        <v>12.56</v>
      </c>
      <c r="N214" s="6">
        <v>15.7</v>
      </c>
      <c r="O214" s="6">
        <v>183</v>
      </c>
      <c r="P214" s="5">
        <v>228.75</v>
      </c>
      <c r="Q214" s="5">
        <v>33</v>
      </c>
      <c r="R214" s="5">
        <v>42</v>
      </c>
      <c r="S214" s="5">
        <v>80</v>
      </c>
      <c r="T214" s="5">
        <v>92</v>
      </c>
      <c r="U214" s="5">
        <v>18</v>
      </c>
      <c r="V214" s="5">
        <v>21</v>
      </c>
      <c r="W214" s="5">
        <v>0.7</v>
      </c>
      <c r="X214" s="5">
        <v>0.9</v>
      </c>
      <c r="Y214" s="5">
        <v>0.04</v>
      </c>
      <c r="Z214" s="5">
        <v>0.06</v>
      </c>
      <c r="AA214" s="5">
        <v>0.05</v>
      </c>
      <c r="AB214" s="5">
        <v>0.07</v>
      </c>
      <c r="AC214" s="5">
        <v>0</v>
      </c>
      <c r="AD214" s="5">
        <v>0</v>
      </c>
      <c r="AE214" s="5">
        <v>1.1</v>
      </c>
      <c r="AF214" s="5">
        <v>1.6</v>
      </c>
    </row>
    <row r="215" spans="1:32" ht="43.5" customHeight="1">
      <c r="A215" s="8" t="s">
        <v>103</v>
      </c>
      <c r="B215" s="7" t="s">
        <v>102</v>
      </c>
      <c r="C215" s="6">
        <v>40</v>
      </c>
      <c r="D215" s="6">
        <v>50</v>
      </c>
      <c r="E215" s="6">
        <v>2.24</v>
      </c>
      <c r="F215" s="6">
        <v>3.07</v>
      </c>
      <c r="G215" s="6"/>
      <c r="H215" s="6"/>
      <c r="I215" s="6">
        <v>0.8</v>
      </c>
      <c r="J215" s="6">
        <v>1.07</v>
      </c>
      <c r="K215" s="6"/>
      <c r="L215" s="6"/>
      <c r="M215" s="6">
        <v>16.7</v>
      </c>
      <c r="N215" s="6">
        <v>20.9</v>
      </c>
      <c r="O215" s="6">
        <v>85.7</v>
      </c>
      <c r="P215" s="5">
        <v>107.2</v>
      </c>
      <c r="Q215" s="5">
        <v>9.2</v>
      </c>
      <c r="R215" s="5">
        <v>13.8</v>
      </c>
      <c r="S215" s="5">
        <v>42.4</v>
      </c>
      <c r="T215" s="5">
        <v>63.6</v>
      </c>
      <c r="U215" s="5">
        <v>10</v>
      </c>
      <c r="V215" s="5">
        <v>15</v>
      </c>
      <c r="W215" s="5">
        <v>1.24</v>
      </c>
      <c r="X215" s="5">
        <v>1.86</v>
      </c>
      <c r="Y215" s="5">
        <v>0.04</v>
      </c>
      <c r="Z215" s="5">
        <v>0.07</v>
      </c>
      <c r="AA215" s="5">
        <v>0.04</v>
      </c>
      <c r="AB215" s="5">
        <v>0.05</v>
      </c>
      <c r="AC215" s="5">
        <v>0</v>
      </c>
      <c r="AD215" s="5">
        <v>0</v>
      </c>
      <c r="AE215" s="5">
        <v>1.2</v>
      </c>
      <c r="AF215" s="5">
        <v>1.82</v>
      </c>
    </row>
    <row r="216" spans="1:32" ht="21.75" customHeight="1">
      <c r="A216" s="6">
        <v>44</v>
      </c>
      <c r="B216" s="7" t="s">
        <v>56</v>
      </c>
      <c r="C216" s="6">
        <v>200</v>
      </c>
      <c r="D216" s="6">
        <v>200</v>
      </c>
      <c r="E216" s="6">
        <v>0.1</v>
      </c>
      <c r="F216" s="6">
        <v>0.1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15.2</v>
      </c>
      <c r="N216" s="6">
        <v>15.2</v>
      </c>
      <c r="O216" s="6">
        <v>59</v>
      </c>
      <c r="P216" s="5">
        <v>59</v>
      </c>
      <c r="Q216" s="5">
        <v>181</v>
      </c>
      <c r="R216" s="5">
        <v>181</v>
      </c>
      <c r="S216" s="5">
        <v>11</v>
      </c>
      <c r="T216" s="5">
        <v>11</v>
      </c>
      <c r="U216" s="5">
        <v>136.5</v>
      </c>
      <c r="V216" s="5">
        <v>136.5</v>
      </c>
      <c r="W216" s="5">
        <v>0.15</v>
      </c>
      <c r="X216" s="5">
        <v>0.15</v>
      </c>
      <c r="Y216" s="5">
        <v>0.04</v>
      </c>
      <c r="Z216" s="5">
        <v>0.04</v>
      </c>
      <c r="AA216" s="5">
        <v>0.2</v>
      </c>
      <c r="AB216" s="5">
        <v>0.2</v>
      </c>
      <c r="AC216" s="5">
        <v>1.5</v>
      </c>
      <c r="AD216" s="5">
        <v>1.5</v>
      </c>
      <c r="AE216" s="5">
        <v>0.15</v>
      </c>
      <c r="AF216" s="5">
        <v>0.15</v>
      </c>
    </row>
    <row r="217" spans="1:32" ht="24" customHeight="1">
      <c r="A217" s="72"/>
      <c r="B217" s="7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12"/>
      <c r="AD217" s="22"/>
      <c r="AE217" s="5"/>
      <c r="AF217" s="5"/>
    </row>
    <row r="218" spans="1:32" ht="20.25" customHeight="1">
      <c r="A218" s="6"/>
      <c r="B218" s="13" t="s">
        <v>38</v>
      </c>
      <c r="C218" s="14"/>
      <c r="D218" s="14"/>
      <c r="E218" s="14">
        <f aca="true" t="shared" si="29" ref="E218:AF218">E211+E212+E213+E214+E215+E216+E217</f>
        <v>27.22</v>
      </c>
      <c r="F218" s="14">
        <f t="shared" si="29"/>
        <v>38.52</v>
      </c>
      <c r="G218" s="14">
        <f t="shared" si="29"/>
        <v>9.2</v>
      </c>
      <c r="H218" s="14">
        <f t="shared" si="29"/>
        <v>12</v>
      </c>
      <c r="I218" s="14">
        <f t="shared" si="29"/>
        <v>30.970000000000002</v>
      </c>
      <c r="J218" s="14">
        <f t="shared" si="29"/>
        <v>41.02</v>
      </c>
      <c r="K218" s="14">
        <f t="shared" si="29"/>
        <v>11</v>
      </c>
      <c r="L218" s="14">
        <f t="shared" si="29"/>
        <v>12.100000000000001</v>
      </c>
      <c r="M218" s="14">
        <f t="shared" si="29"/>
        <v>91.13000000000001</v>
      </c>
      <c r="N218" s="14">
        <f t="shared" si="29"/>
        <v>113.58999999999999</v>
      </c>
      <c r="O218" s="14">
        <f t="shared" si="29"/>
        <v>651.07</v>
      </c>
      <c r="P218" s="15">
        <f t="shared" si="29"/>
        <v>868.31</v>
      </c>
      <c r="Q218" s="15">
        <f t="shared" si="29"/>
        <v>323.2</v>
      </c>
      <c r="R218" s="15">
        <f t="shared" si="29"/>
        <v>348.8</v>
      </c>
      <c r="S218" s="15">
        <f t="shared" si="29"/>
        <v>240.4</v>
      </c>
      <c r="T218" s="15">
        <f t="shared" si="29"/>
        <v>278.6</v>
      </c>
      <c r="U218" s="15">
        <f t="shared" si="29"/>
        <v>223.5</v>
      </c>
      <c r="V218" s="15">
        <f t="shared" si="29"/>
        <v>238.5</v>
      </c>
      <c r="W218" s="15">
        <f t="shared" si="29"/>
        <v>3.15</v>
      </c>
      <c r="X218" s="15">
        <f t="shared" si="29"/>
        <v>4.172000000000001</v>
      </c>
      <c r="Y218" s="15">
        <f t="shared" si="29"/>
        <v>1.2500000000000002</v>
      </c>
      <c r="Z218" s="15">
        <f t="shared" si="29"/>
        <v>1.2620000000000002</v>
      </c>
      <c r="AA218" s="15">
        <f t="shared" si="29"/>
        <v>2.82</v>
      </c>
      <c r="AB218" s="15">
        <f t="shared" si="29"/>
        <v>2.9379999999999997</v>
      </c>
      <c r="AC218" s="15">
        <f t="shared" si="29"/>
        <v>9.44</v>
      </c>
      <c r="AD218" s="15">
        <f t="shared" si="29"/>
        <v>9.9228</v>
      </c>
      <c r="AE218" s="15">
        <f t="shared" si="29"/>
        <v>6.45</v>
      </c>
      <c r="AF218" s="15">
        <f t="shared" si="29"/>
        <v>6.67</v>
      </c>
    </row>
    <row r="219" spans="1:32" ht="25.5" customHeight="1">
      <c r="A219" s="6"/>
      <c r="B219" s="13" t="s">
        <v>32</v>
      </c>
      <c r="C219" s="14"/>
      <c r="D219" s="14"/>
      <c r="E219" s="14">
        <f aca="true" t="shared" si="30" ref="E219:AF219">E209+E218</f>
        <v>41.33</v>
      </c>
      <c r="F219" s="14">
        <f t="shared" si="30"/>
        <v>57.290000000000006</v>
      </c>
      <c r="G219" s="14">
        <f t="shared" si="30"/>
        <v>51.89999999999999</v>
      </c>
      <c r="H219" s="14">
        <f t="shared" si="30"/>
        <v>64.69999999999999</v>
      </c>
      <c r="I219" s="14">
        <f t="shared" si="30"/>
        <v>44.56</v>
      </c>
      <c r="J219" s="14">
        <f t="shared" si="30"/>
        <v>56.370000000000005</v>
      </c>
      <c r="K219" s="14">
        <f t="shared" si="30"/>
        <v>24.92</v>
      </c>
      <c r="L219" s="14">
        <f t="shared" si="30"/>
        <v>39.92</v>
      </c>
      <c r="M219" s="14">
        <f t="shared" si="30"/>
        <v>137.60000000000002</v>
      </c>
      <c r="N219" s="14">
        <f t="shared" si="30"/>
        <v>164.01</v>
      </c>
      <c r="O219" s="14">
        <f t="shared" si="30"/>
        <v>1067.87</v>
      </c>
      <c r="P219" s="15">
        <f t="shared" si="30"/>
        <v>1405.71</v>
      </c>
      <c r="Q219" s="15">
        <f t="shared" si="30"/>
        <v>606.4</v>
      </c>
      <c r="R219" s="15">
        <f t="shared" si="30"/>
        <v>800.8</v>
      </c>
      <c r="S219" s="15">
        <f t="shared" si="30"/>
        <v>542.8</v>
      </c>
      <c r="T219" s="15">
        <f t="shared" si="30"/>
        <v>693</v>
      </c>
      <c r="U219" s="15">
        <f t="shared" si="30"/>
        <v>245.21</v>
      </c>
      <c r="V219" s="15">
        <f t="shared" si="30"/>
        <v>273.53</v>
      </c>
      <c r="W219" s="15">
        <f t="shared" si="30"/>
        <v>8.49</v>
      </c>
      <c r="X219" s="15">
        <f t="shared" si="30"/>
        <v>13.452</v>
      </c>
      <c r="Y219" s="15">
        <f t="shared" si="30"/>
        <v>1.5400000000000003</v>
      </c>
      <c r="Z219" s="15">
        <f t="shared" si="30"/>
        <v>1.8420000000000003</v>
      </c>
      <c r="AA219" s="15">
        <f t="shared" si="30"/>
        <v>3.07</v>
      </c>
      <c r="AB219" s="15">
        <f t="shared" si="30"/>
        <v>3.2979999999999996</v>
      </c>
      <c r="AC219" s="15">
        <f t="shared" si="30"/>
        <v>13.27</v>
      </c>
      <c r="AD219" s="15">
        <f t="shared" si="30"/>
        <v>14.0428</v>
      </c>
      <c r="AE219" s="15">
        <f t="shared" si="30"/>
        <v>80.68</v>
      </c>
      <c r="AF219" s="15">
        <f t="shared" si="30"/>
        <v>92.80000000000001</v>
      </c>
    </row>
    <row r="220" spans="1:32" ht="27" customHeight="1">
      <c r="A220" s="32"/>
      <c r="B220" s="47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8"/>
    </row>
    <row r="221" spans="1:32" ht="21" customHeight="1">
      <c r="A221" s="73" t="s">
        <v>50</v>
      </c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</row>
    <row r="222" spans="1:32" ht="19.5" customHeight="1">
      <c r="A222" s="82" t="s">
        <v>0</v>
      </c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</row>
    <row r="223" spans="1:32" ht="26.25" customHeight="1">
      <c r="A223" s="85" t="s">
        <v>1</v>
      </c>
      <c r="B223" s="85" t="s">
        <v>2</v>
      </c>
      <c r="C223" s="85" t="s">
        <v>3</v>
      </c>
      <c r="D223" s="85"/>
      <c r="E223" s="85" t="s">
        <v>4</v>
      </c>
      <c r="F223" s="85"/>
      <c r="G223" s="85"/>
      <c r="H223" s="85"/>
      <c r="I223" s="85"/>
      <c r="J223" s="85"/>
      <c r="K223" s="85"/>
      <c r="L223" s="85"/>
      <c r="M223" s="85"/>
      <c r="N223" s="85"/>
      <c r="O223" s="85" t="s">
        <v>51</v>
      </c>
      <c r="P223" s="85"/>
      <c r="Q223" s="85" t="s">
        <v>6</v>
      </c>
      <c r="R223" s="85"/>
      <c r="S223" s="85"/>
      <c r="T223" s="85"/>
      <c r="U223" s="85"/>
      <c r="V223" s="85"/>
      <c r="W223" s="85"/>
      <c r="X223" s="85"/>
      <c r="Y223" s="86" t="s">
        <v>7</v>
      </c>
      <c r="Z223" s="86"/>
      <c r="AA223" s="86"/>
      <c r="AB223" s="86"/>
      <c r="AC223" s="86"/>
      <c r="AD223" s="86"/>
      <c r="AE223" s="86"/>
      <c r="AF223" s="86"/>
    </row>
    <row r="224" spans="1:32" ht="19.5" customHeight="1">
      <c r="A224" s="85"/>
      <c r="B224" s="85"/>
      <c r="C224" s="85" t="s">
        <v>68</v>
      </c>
      <c r="D224" s="85" t="s">
        <v>69</v>
      </c>
      <c r="E224" s="87" t="s">
        <v>8</v>
      </c>
      <c r="F224" s="87"/>
      <c r="G224" s="87"/>
      <c r="H224" s="87"/>
      <c r="I224" s="86" t="s">
        <v>9</v>
      </c>
      <c r="J224" s="86"/>
      <c r="K224" s="86"/>
      <c r="L224" s="86"/>
      <c r="M224" s="85" t="s">
        <v>10</v>
      </c>
      <c r="N224" s="85"/>
      <c r="O224" s="85"/>
      <c r="P224" s="85"/>
      <c r="Q224" s="86" t="s">
        <v>11</v>
      </c>
      <c r="R224" s="86"/>
      <c r="S224" s="86" t="s">
        <v>12</v>
      </c>
      <c r="T224" s="86"/>
      <c r="U224" s="86" t="s">
        <v>13</v>
      </c>
      <c r="V224" s="86"/>
      <c r="W224" s="86" t="s">
        <v>14</v>
      </c>
      <c r="X224" s="86"/>
      <c r="Y224" s="86" t="s">
        <v>15</v>
      </c>
      <c r="Z224" s="86"/>
      <c r="AA224" s="86" t="s">
        <v>16</v>
      </c>
      <c r="AB224" s="86"/>
      <c r="AC224" s="86" t="s">
        <v>17</v>
      </c>
      <c r="AD224" s="86"/>
      <c r="AE224" s="86" t="s">
        <v>18</v>
      </c>
      <c r="AF224" s="86"/>
    </row>
    <row r="225" spans="1:32" ht="16.5" customHeight="1">
      <c r="A225" s="85"/>
      <c r="B225" s="85"/>
      <c r="C225" s="85"/>
      <c r="D225" s="85"/>
      <c r="E225" s="86" t="s">
        <v>19</v>
      </c>
      <c r="F225" s="86"/>
      <c r="G225" s="85" t="s">
        <v>20</v>
      </c>
      <c r="H225" s="85"/>
      <c r="I225" s="86" t="s">
        <v>19</v>
      </c>
      <c r="J225" s="86"/>
      <c r="K225" s="85" t="s">
        <v>21</v>
      </c>
      <c r="L225" s="85"/>
      <c r="M225" s="85"/>
      <c r="N225" s="85"/>
      <c r="O225" s="85"/>
      <c r="P225" s="85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</row>
    <row r="226" spans="1:32" ht="41.25" customHeight="1">
      <c r="A226" s="85"/>
      <c r="B226" s="85"/>
      <c r="C226" s="85"/>
      <c r="D226" s="85"/>
      <c r="E226" s="49" t="s">
        <v>66</v>
      </c>
      <c r="F226" s="49" t="s">
        <v>67</v>
      </c>
      <c r="G226" s="49" t="s">
        <v>22</v>
      </c>
      <c r="H226" s="49" t="s">
        <v>23</v>
      </c>
      <c r="I226" s="49" t="s">
        <v>66</v>
      </c>
      <c r="J226" s="49" t="s">
        <v>67</v>
      </c>
      <c r="K226" s="49" t="s">
        <v>22</v>
      </c>
      <c r="L226" s="49" t="s">
        <v>23</v>
      </c>
      <c r="M226" s="49" t="s">
        <v>66</v>
      </c>
      <c r="N226" s="49" t="s">
        <v>67</v>
      </c>
      <c r="O226" s="49" t="s">
        <v>66</v>
      </c>
      <c r="P226" s="49" t="s">
        <v>67</v>
      </c>
      <c r="Q226" s="49" t="s">
        <v>66</v>
      </c>
      <c r="R226" s="49" t="s">
        <v>67</v>
      </c>
      <c r="S226" s="49" t="s">
        <v>66</v>
      </c>
      <c r="T226" s="49" t="s">
        <v>67</v>
      </c>
      <c r="U226" s="49" t="s">
        <v>66</v>
      </c>
      <c r="V226" s="49" t="s">
        <v>67</v>
      </c>
      <c r="W226" s="49" t="s">
        <v>66</v>
      </c>
      <c r="X226" s="49" t="s">
        <v>67</v>
      </c>
      <c r="Y226" s="49" t="s">
        <v>66</v>
      </c>
      <c r="Z226" s="49" t="s">
        <v>67</v>
      </c>
      <c r="AA226" s="49" t="s">
        <v>66</v>
      </c>
      <c r="AB226" s="49" t="s">
        <v>67</v>
      </c>
      <c r="AC226" s="49" t="s">
        <v>66</v>
      </c>
      <c r="AD226" s="49" t="s">
        <v>67</v>
      </c>
      <c r="AE226" s="49" t="s">
        <v>66</v>
      </c>
      <c r="AF226" s="49" t="s">
        <v>67</v>
      </c>
    </row>
    <row r="227" spans="1:32" ht="12.75" customHeight="1" hidden="1">
      <c r="A227" s="20"/>
      <c r="B227" s="7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</row>
    <row r="228" spans="1:32" ht="55.5" customHeight="1">
      <c r="A228" s="6"/>
      <c r="B228" s="9"/>
      <c r="C228" s="3"/>
      <c r="D228" s="3"/>
      <c r="E228" s="3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  <c r="S228" s="5"/>
      <c r="T228" s="5"/>
      <c r="U228" s="5"/>
      <c r="V228" s="5"/>
      <c r="W228" s="5"/>
      <c r="X228" s="5"/>
      <c r="Y228" s="10"/>
      <c r="Z228" s="10"/>
      <c r="AA228" s="11"/>
      <c r="AB228" s="10"/>
      <c r="AC228" s="12"/>
      <c r="AD228" s="12"/>
      <c r="AE228" s="5"/>
      <c r="AF228" s="5"/>
    </row>
    <row r="229" spans="1:32" s="54" customFormat="1" ht="56.25" customHeight="1">
      <c r="A229" s="3">
        <v>260</v>
      </c>
      <c r="B229" s="7" t="s">
        <v>128</v>
      </c>
      <c r="C229" s="6">
        <v>250</v>
      </c>
      <c r="D229" s="6">
        <v>300</v>
      </c>
      <c r="E229" s="6">
        <v>17.21</v>
      </c>
      <c r="F229" s="6">
        <v>27.53</v>
      </c>
      <c r="G229" s="6">
        <v>12.52</v>
      </c>
      <c r="H229" s="6">
        <v>15.34</v>
      </c>
      <c r="I229" s="6">
        <v>4.67</v>
      </c>
      <c r="J229" s="6">
        <v>7.47</v>
      </c>
      <c r="K229" s="6">
        <v>11.2</v>
      </c>
      <c r="L229" s="6">
        <v>12.6</v>
      </c>
      <c r="M229" s="6">
        <v>13.72</v>
      </c>
      <c r="N229" s="6">
        <v>21.95</v>
      </c>
      <c r="O229" s="6">
        <v>165.63</v>
      </c>
      <c r="P229" s="5">
        <v>265</v>
      </c>
      <c r="Q229" s="5">
        <v>38</v>
      </c>
      <c r="R229" s="5">
        <v>42</v>
      </c>
      <c r="S229" s="5">
        <v>68</v>
      </c>
      <c r="T229" s="5">
        <v>73</v>
      </c>
      <c r="U229" s="5">
        <v>27</v>
      </c>
      <c r="V229" s="5">
        <v>32</v>
      </c>
      <c r="W229" s="5">
        <v>2</v>
      </c>
      <c r="X229" s="5">
        <v>2.5</v>
      </c>
      <c r="Y229" s="5">
        <v>0.12</v>
      </c>
      <c r="Z229" s="5">
        <v>0.26</v>
      </c>
      <c r="AA229" s="5">
        <v>0.12</v>
      </c>
      <c r="AB229" s="5">
        <v>0.2</v>
      </c>
      <c r="AC229" s="5">
        <v>20</v>
      </c>
      <c r="AD229" s="5">
        <v>25</v>
      </c>
      <c r="AE229" s="5">
        <v>2.2</v>
      </c>
      <c r="AF229" s="5">
        <v>2.6</v>
      </c>
    </row>
    <row r="230" spans="1:32" s="54" customFormat="1" ht="56.25" customHeight="1">
      <c r="A230" s="6" t="s">
        <v>104</v>
      </c>
      <c r="B230" s="7" t="s">
        <v>101</v>
      </c>
      <c r="C230" s="6">
        <v>40</v>
      </c>
      <c r="D230" s="6">
        <v>60</v>
      </c>
      <c r="E230" s="6">
        <v>2.6</v>
      </c>
      <c r="F230" s="6">
        <v>3.96</v>
      </c>
      <c r="G230" s="6"/>
      <c r="H230" s="6"/>
      <c r="I230" s="6">
        <v>0.48</v>
      </c>
      <c r="J230" s="6">
        <v>0.72</v>
      </c>
      <c r="K230" s="6"/>
      <c r="L230" s="6"/>
      <c r="M230" s="6">
        <v>1.05</v>
      </c>
      <c r="N230" s="6">
        <v>1.38</v>
      </c>
      <c r="O230" s="6">
        <v>72.4</v>
      </c>
      <c r="P230" s="5">
        <v>108.6</v>
      </c>
      <c r="Q230" s="5">
        <v>14</v>
      </c>
      <c r="R230" s="5">
        <v>21</v>
      </c>
      <c r="S230" s="5">
        <v>10</v>
      </c>
      <c r="T230" s="5">
        <v>12</v>
      </c>
      <c r="U230" s="5">
        <v>0.31</v>
      </c>
      <c r="V230" s="5">
        <v>0.63</v>
      </c>
      <c r="W230" s="5">
        <v>0.08</v>
      </c>
      <c r="X230" s="5">
        <v>1.12</v>
      </c>
      <c r="Y230" s="5">
        <v>0.02</v>
      </c>
      <c r="Z230" s="5">
        <v>0.04</v>
      </c>
      <c r="AA230" s="5">
        <v>0.07</v>
      </c>
      <c r="AB230" s="5">
        <v>0.1</v>
      </c>
      <c r="AC230" s="5">
        <v>0</v>
      </c>
      <c r="AD230" s="5">
        <v>0</v>
      </c>
      <c r="AE230" s="5">
        <v>67.2</v>
      </c>
      <c r="AF230" s="5">
        <v>75.4</v>
      </c>
    </row>
    <row r="231" spans="1:32" ht="38.25" customHeight="1">
      <c r="A231" s="8" t="s">
        <v>103</v>
      </c>
      <c r="B231" s="7" t="s">
        <v>102</v>
      </c>
      <c r="C231" s="6">
        <v>40</v>
      </c>
      <c r="D231" s="6">
        <v>50</v>
      </c>
      <c r="E231" s="6">
        <v>2.24</v>
      </c>
      <c r="F231" s="6">
        <v>3.07</v>
      </c>
      <c r="G231" s="6"/>
      <c r="H231" s="6"/>
      <c r="I231" s="6">
        <v>0.8</v>
      </c>
      <c r="J231" s="6">
        <v>1.07</v>
      </c>
      <c r="K231" s="6"/>
      <c r="L231" s="6"/>
      <c r="M231" s="6">
        <v>16.7</v>
      </c>
      <c r="N231" s="6">
        <v>20.9</v>
      </c>
      <c r="O231" s="6">
        <v>85.7</v>
      </c>
      <c r="P231" s="5">
        <v>107.2</v>
      </c>
      <c r="Q231" s="5">
        <v>9.2</v>
      </c>
      <c r="R231" s="5">
        <v>13.8</v>
      </c>
      <c r="S231" s="5">
        <v>42.4</v>
      </c>
      <c r="T231" s="5">
        <v>63.6</v>
      </c>
      <c r="U231" s="5">
        <v>10</v>
      </c>
      <c r="V231" s="5">
        <v>15</v>
      </c>
      <c r="W231" s="5">
        <v>1.24</v>
      </c>
      <c r="X231" s="5">
        <v>1.86</v>
      </c>
      <c r="Y231" s="5">
        <v>0.04</v>
      </c>
      <c r="Z231" s="5">
        <v>0.07</v>
      </c>
      <c r="AA231" s="5" t="s">
        <v>53</v>
      </c>
      <c r="AB231" s="5">
        <v>0.05</v>
      </c>
      <c r="AC231" s="5">
        <v>0</v>
      </c>
      <c r="AD231" s="5">
        <v>0</v>
      </c>
      <c r="AE231" s="5">
        <v>1.2</v>
      </c>
      <c r="AF231" s="5">
        <v>1.82</v>
      </c>
    </row>
    <row r="232" spans="1:32" ht="38.25" customHeight="1">
      <c r="A232" s="28"/>
      <c r="B232" s="39" t="s">
        <v>100</v>
      </c>
      <c r="C232" s="28">
        <v>30</v>
      </c>
      <c r="D232" s="28">
        <v>30</v>
      </c>
      <c r="E232" s="28">
        <v>1.35</v>
      </c>
      <c r="F232" s="28">
        <v>1.35</v>
      </c>
      <c r="G232" s="28">
        <v>0.2</v>
      </c>
      <c r="H232" s="28">
        <v>0.4</v>
      </c>
      <c r="I232" s="28">
        <v>5.4</v>
      </c>
      <c r="J232" s="28">
        <v>5.4</v>
      </c>
      <c r="K232" s="28">
        <v>0</v>
      </c>
      <c r="L232" s="28">
        <v>0</v>
      </c>
      <c r="M232" s="28">
        <v>18.9</v>
      </c>
      <c r="N232" s="28">
        <v>18.9</v>
      </c>
      <c r="O232" s="28">
        <v>129</v>
      </c>
      <c r="P232" s="40">
        <v>129</v>
      </c>
      <c r="Q232" s="40">
        <v>10</v>
      </c>
      <c r="R232" s="40">
        <v>20</v>
      </c>
      <c r="S232" s="40">
        <v>8</v>
      </c>
      <c r="T232" s="40">
        <v>16</v>
      </c>
      <c r="U232" s="40">
        <v>6</v>
      </c>
      <c r="V232" s="2">
        <v>12</v>
      </c>
      <c r="W232" s="40">
        <v>0.5</v>
      </c>
      <c r="X232" s="41">
        <v>1</v>
      </c>
      <c r="Y232" s="42">
        <v>0.02</v>
      </c>
      <c r="Z232" s="42">
        <v>0.04</v>
      </c>
      <c r="AA232" s="43">
        <v>0.04</v>
      </c>
      <c r="AB232" s="42">
        <v>0.08</v>
      </c>
      <c r="AC232" s="41">
        <v>3</v>
      </c>
      <c r="AD232" s="41">
        <v>6</v>
      </c>
      <c r="AE232" s="41">
        <v>0.4</v>
      </c>
      <c r="AF232" s="41">
        <v>0.8</v>
      </c>
    </row>
    <row r="233" spans="1:32" ht="36" customHeight="1">
      <c r="A233" s="56">
        <v>349</v>
      </c>
      <c r="B233" s="39" t="s">
        <v>77</v>
      </c>
      <c r="C233" s="20">
        <v>200</v>
      </c>
      <c r="D233" s="20">
        <v>200</v>
      </c>
      <c r="E233" s="20">
        <v>10</v>
      </c>
      <c r="F233" s="20">
        <v>10</v>
      </c>
      <c r="G233" s="20">
        <v>0</v>
      </c>
      <c r="H233" s="20">
        <v>0</v>
      </c>
      <c r="I233" s="20">
        <v>0.06</v>
      </c>
      <c r="J233" s="20">
        <v>0.06</v>
      </c>
      <c r="K233" s="20">
        <v>0</v>
      </c>
      <c r="L233" s="20">
        <v>0</v>
      </c>
      <c r="M233" s="20">
        <v>35.2</v>
      </c>
      <c r="N233" s="20">
        <v>35.2</v>
      </c>
      <c r="O233" s="20">
        <v>110</v>
      </c>
      <c r="P233" s="20">
        <v>110</v>
      </c>
      <c r="Q233" s="20">
        <v>11</v>
      </c>
      <c r="R233" s="20">
        <v>11</v>
      </c>
      <c r="S233" s="20">
        <v>11.5</v>
      </c>
      <c r="T233" s="20">
        <v>11.5</v>
      </c>
      <c r="U233" s="20">
        <v>9</v>
      </c>
      <c r="V233" s="20">
        <v>9</v>
      </c>
      <c r="W233" s="20">
        <v>1.4</v>
      </c>
      <c r="X233" s="20">
        <v>1.4</v>
      </c>
      <c r="Y233" s="20">
        <v>0.003</v>
      </c>
      <c r="Z233" s="20">
        <v>0.003</v>
      </c>
      <c r="AA233" s="20">
        <v>0.006</v>
      </c>
      <c r="AB233" s="20">
        <v>0.006</v>
      </c>
      <c r="AC233" s="20">
        <v>15</v>
      </c>
      <c r="AD233" s="20">
        <v>15</v>
      </c>
      <c r="AE233" s="20">
        <v>1.2</v>
      </c>
      <c r="AF233" s="20">
        <v>1.2</v>
      </c>
    </row>
    <row r="234" spans="1:32" ht="28.5" customHeight="1">
      <c r="A234" s="55"/>
      <c r="B234" s="52" t="s">
        <v>25</v>
      </c>
      <c r="C234" s="20"/>
      <c r="D234" s="20"/>
      <c r="E234" s="57">
        <f aca="true" t="shared" si="31" ref="E234:AF234">SUM(E227:E233)</f>
        <v>33.400000000000006</v>
      </c>
      <c r="F234" s="57">
        <f t="shared" si="31"/>
        <v>45.910000000000004</v>
      </c>
      <c r="G234" s="57">
        <f t="shared" si="31"/>
        <v>12.719999999999999</v>
      </c>
      <c r="H234" s="57">
        <f t="shared" si="31"/>
        <v>15.74</v>
      </c>
      <c r="I234" s="57">
        <f t="shared" si="31"/>
        <v>11.410000000000002</v>
      </c>
      <c r="J234" s="57">
        <f t="shared" si="31"/>
        <v>14.72</v>
      </c>
      <c r="K234" s="57">
        <f t="shared" si="31"/>
        <v>11.2</v>
      </c>
      <c r="L234" s="57">
        <f t="shared" si="31"/>
        <v>12.6</v>
      </c>
      <c r="M234" s="57">
        <f t="shared" si="31"/>
        <v>85.57</v>
      </c>
      <c r="N234" s="57">
        <f t="shared" si="31"/>
        <v>98.33</v>
      </c>
      <c r="O234" s="57">
        <f t="shared" si="31"/>
        <v>562.73</v>
      </c>
      <c r="P234" s="57">
        <f t="shared" si="31"/>
        <v>719.8</v>
      </c>
      <c r="Q234" s="57">
        <f t="shared" si="31"/>
        <v>82.2</v>
      </c>
      <c r="R234" s="57">
        <f t="shared" si="31"/>
        <v>107.8</v>
      </c>
      <c r="S234" s="57">
        <f t="shared" si="31"/>
        <v>139.9</v>
      </c>
      <c r="T234" s="57">
        <f t="shared" si="31"/>
        <v>176.1</v>
      </c>
      <c r="U234" s="57">
        <f t="shared" si="31"/>
        <v>52.31</v>
      </c>
      <c r="V234" s="57">
        <f t="shared" si="31"/>
        <v>68.63</v>
      </c>
      <c r="W234" s="57">
        <f t="shared" si="31"/>
        <v>5.220000000000001</v>
      </c>
      <c r="X234" s="57">
        <f t="shared" si="31"/>
        <v>7.880000000000001</v>
      </c>
      <c r="Y234" s="57">
        <f t="shared" si="31"/>
        <v>0.20299999999999999</v>
      </c>
      <c r="Z234" s="57">
        <f t="shared" si="31"/>
        <v>0.413</v>
      </c>
      <c r="AA234" s="57">
        <f t="shared" si="31"/>
        <v>0.23600000000000002</v>
      </c>
      <c r="AB234" s="57">
        <f t="shared" si="31"/>
        <v>0.43600000000000005</v>
      </c>
      <c r="AC234" s="57">
        <f t="shared" si="31"/>
        <v>38</v>
      </c>
      <c r="AD234" s="57">
        <f t="shared" si="31"/>
        <v>46</v>
      </c>
      <c r="AE234" s="57">
        <f t="shared" si="31"/>
        <v>72.20000000000002</v>
      </c>
      <c r="AF234" s="57">
        <f t="shared" si="31"/>
        <v>81.82</v>
      </c>
    </row>
    <row r="235" spans="1:32" s="45" customFormat="1" ht="27" customHeight="1">
      <c r="A235" s="82" t="s">
        <v>26</v>
      </c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</row>
    <row r="236" spans="1:32" ht="48" customHeight="1">
      <c r="A236" s="49">
        <v>31</v>
      </c>
      <c r="B236" s="7" t="s">
        <v>113</v>
      </c>
      <c r="C236" s="53">
        <v>200</v>
      </c>
      <c r="D236" s="20">
        <v>250</v>
      </c>
      <c r="E236" s="20">
        <v>1.87</v>
      </c>
      <c r="F236" s="20">
        <v>2.34</v>
      </c>
      <c r="G236" s="20">
        <v>0.3</v>
      </c>
      <c r="H236" s="20">
        <v>0.6</v>
      </c>
      <c r="I236" s="20">
        <v>2.26</v>
      </c>
      <c r="J236" s="20">
        <v>2.83</v>
      </c>
      <c r="K236" s="20">
        <v>0.4</v>
      </c>
      <c r="L236" s="20">
        <v>0.7</v>
      </c>
      <c r="M236" s="20">
        <v>13.31</v>
      </c>
      <c r="N236" s="20">
        <v>16.64</v>
      </c>
      <c r="O236" s="20">
        <v>82</v>
      </c>
      <c r="P236" s="20">
        <v>101.25</v>
      </c>
      <c r="Q236" s="20">
        <v>20.68</v>
      </c>
      <c r="R236" s="20">
        <v>24.5</v>
      </c>
      <c r="S236" s="20">
        <v>102.2</v>
      </c>
      <c r="T236" s="20">
        <v>102.2</v>
      </c>
      <c r="U236" s="20">
        <v>11.8</v>
      </c>
      <c r="V236" s="20">
        <v>11.8</v>
      </c>
      <c r="W236" s="20">
        <v>1.6</v>
      </c>
      <c r="X236" s="20">
        <v>1.6</v>
      </c>
      <c r="Y236" s="20">
        <v>0.1</v>
      </c>
      <c r="Z236" s="20">
        <v>0.1</v>
      </c>
      <c r="AA236" s="20">
        <v>0.16</v>
      </c>
      <c r="AB236" s="20">
        <v>0.16</v>
      </c>
      <c r="AC236" s="20">
        <v>1</v>
      </c>
      <c r="AD236" s="20">
        <v>1</v>
      </c>
      <c r="AE236" s="20">
        <v>0.68</v>
      </c>
      <c r="AF236" s="20">
        <v>0.68</v>
      </c>
    </row>
    <row r="237" spans="1:32" ht="36.75" customHeight="1">
      <c r="A237" s="49">
        <v>55</v>
      </c>
      <c r="B237" s="7" t="s">
        <v>129</v>
      </c>
      <c r="C237" s="20" t="s">
        <v>130</v>
      </c>
      <c r="D237" s="20" t="s">
        <v>131</v>
      </c>
      <c r="E237" s="58">
        <v>9.68</v>
      </c>
      <c r="F237" s="58">
        <v>10.7</v>
      </c>
      <c r="G237" s="58">
        <v>3.82</v>
      </c>
      <c r="H237" s="58">
        <v>3.72</v>
      </c>
      <c r="I237" s="58">
        <v>10.19</v>
      </c>
      <c r="J237" s="58">
        <v>11.27</v>
      </c>
      <c r="K237" s="58">
        <v>0.4</v>
      </c>
      <c r="L237" s="58">
        <v>0.4</v>
      </c>
      <c r="M237" s="58">
        <v>41.36</v>
      </c>
      <c r="N237" s="58">
        <v>45.96</v>
      </c>
      <c r="O237" s="58">
        <v>281.3</v>
      </c>
      <c r="P237" s="58">
        <v>311.88</v>
      </c>
      <c r="Q237" s="58">
        <v>28.5</v>
      </c>
      <c r="R237" s="58">
        <v>35.59</v>
      </c>
      <c r="S237" s="58">
        <v>40.2</v>
      </c>
      <c r="T237" s="58">
        <v>55.3</v>
      </c>
      <c r="U237" s="58">
        <v>14.4</v>
      </c>
      <c r="V237" s="58">
        <v>14.4</v>
      </c>
      <c r="W237" s="58">
        <v>1.5</v>
      </c>
      <c r="X237" s="58">
        <v>1.9</v>
      </c>
      <c r="Y237" s="58">
        <v>0.06</v>
      </c>
      <c r="Z237" s="58">
        <v>0.07</v>
      </c>
      <c r="AA237" s="58">
        <v>0.01</v>
      </c>
      <c r="AB237" s="58">
        <v>0.02</v>
      </c>
      <c r="AC237" s="58">
        <v>1.5</v>
      </c>
      <c r="AD237" s="58">
        <v>1.67</v>
      </c>
      <c r="AE237" s="58">
        <v>1.6</v>
      </c>
      <c r="AF237" s="58">
        <v>1.93</v>
      </c>
    </row>
    <row r="238" spans="1:32" ht="57" customHeight="1">
      <c r="A238" s="6">
        <v>8</v>
      </c>
      <c r="B238" s="16" t="s">
        <v>27</v>
      </c>
      <c r="C238" s="6">
        <v>200</v>
      </c>
      <c r="D238" s="6">
        <v>200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20.2</v>
      </c>
      <c r="N238" s="6">
        <v>20.2</v>
      </c>
      <c r="O238" s="6">
        <v>92</v>
      </c>
      <c r="P238" s="5">
        <v>92</v>
      </c>
      <c r="Q238" s="5">
        <v>14</v>
      </c>
      <c r="R238" s="5">
        <v>14</v>
      </c>
      <c r="S238" s="5">
        <v>14</v>
      </c>
      <c r="T238" s="5">
        <v>14</v>
      </c>
      <c r="U238" s="5">
        <v>8</v>
      </c>
      <c r="V238" s="5">
        <v>8</v>
      </c>
      <c r="W238" s="5">
        <v>2.8</v>
      </c>
      <c r="X238" s="5">
        <v>2.8</v>
      </c>
      <c r="Y238" s="5">
        <v>0.022</v>
      </c>
      <c r="Z238" s="5">
        <v>0.022</v>
      </c>
      <c r="AA238" s="5">
        <v>0.022</v>
      </c>
      <c r="AB238" s="5">
        <v>0.022</v>
      </c>
      <c r="AC238" s="5">
        <v>4</v>
      </c>
      <c r="AD238" s="5">
        <v>4</v>
      </c>
      <c r="AE238" s="5">
        <v>0.2</v>
      </c>
      <c r="AF238" s="5">
        <v>0.2</v>
      </c>
    </row>
    <row r="239" spans="1:32" ht="36" customHeight="1">
      <c r="A239" s="8" t="s">
        <v>103</v>
      </c>
      <c r="B239" s="7" t="s">
        <v>102</v>
      </c>
      <c r="C239" s="6">
        <v>40</v>
      </c>
      <c r="D239" s="6">
        <v>50</v>
      </c>
      <c r="E239" s="6">
        <v>2.24</v>
      </c>
      <c r="F239" s="6">
        <v>3.07</v>
      </c>
      <c r="G239" s="6"/>
      <c r="H239" s="6"/>
      <c r="I239" s="6">
        <v>0.8</v>
      </c>
      <c r="J239" s="6">
        <v>1.07</v>
      </c>
      <c r="K239" s="6"/>
      <c r="L239" s="6"/>
      <c r="M239" s="6">
        <v>16.7</v>
      </c>
      <c r="N239" s="6">
        <v>20.9</v>
      </c>
      <c r="O239" s="6">
        <v>85.7</v>
      </c>
      <c r="P239" s="5">
        <v>107.2</v>
      </c>
      <c r="Q239" s="5">
        <v>9.2</v>
      </c>
      <c r="R239" s="5">
        <v>13.8</v>
      </c>
      <c r="S239" s="5">
        <v>42.4</v>
      </c>
      <c r="T239" s="5">
        <v>63.6</v>
      </c>
      <c r="U239" s="5">
        <v>10</v>
      </c>
      <c r="V239" s="5">
        <v>15</v>
      </c>
      <c r="W239" s="5">
        <v>1.24</v>
      </c>
      <c r="X239" s="5">
        <v>1.86</v>
      </c>
      <c r="Y239" s="5">
        <v>0.04</v>
      </c>
      <c r="Z239" s="5">
        <v>0.07</v>
      </c>
      <c r="AA239" s="5">
        <v>0.04</v>
      </c>
      <c r="AB239" s="5">
        <v>0.05</v>
      </c>
      <c r="AC239" s="5">
        <v>0</v>
      </c>
      <c r="AD239" s="5">
        <v>0</v>
      </c>
      <c r="AE239" s="5">
        <v>1.2</v>
      </c>
      <c r="AF239" s="5">
        <v>1.82</v>
      </c>
    </row>
    <row r="240" spans="1:32" ht="18.75" customHeight="1">
      <c r="A240" s="6" t="s">
        <v>105</v>
      </c>
      <c r="B240" s="7" t="s">
        <v>31</v>
      </c>
      <c r="C240" s="6">
        <v>150</v>
      </c>
      <c r="D240" s="6">
        <v>150</v>
      </c>
      <c r="E240" s="6">
        <v>0.6</v>
      </c>
      <c r="F240" s="6">
        <v>0.6</v>
      </c>
      <c r="G240" s="6">
        <v>0</v>
      </c>
      <c r="H240" s="6">
        <v>0</v>
      </c>
      <c r="I240" s="6">
        <v>0.6</v>
      </c>
      <c r="J240" s="6">
        <v>0.6</v>
      </c>
      <c r="K240" s="6">
        <v>0.4</v>
      </c>
      <c r="L240" s="6">
        <v>0.4</v>
      </c>
      <c r="M240" s="6">
        <v>14.7</v>
      </c>
      <c r="N240" s="6">
        <v>14.7</v>
      </c>
      <c r="O240" s="6">
        <v>70.3</v>
      </c>
      <c r="P240" s="5">
        <v>70.3</v>
      </c>
      <c r="Q240" s="5">
        <v>19</v>
      </c>
      <c r="R240" s="5">
        <v>19</v>
      </c>
      <c r="S240" s="5">
        <v>16</v>
      </c>
      <c r="T240" s="5">
        <v>16</v>
      </c>
      <c r="U240" s="5">
        <v>12</v>
      </c>
      <c r="V240" s="5">
        <v>12</v>
      </c>
      <c r="W240" s="5">
        <v>2.3</v>
      </c>
      <c r="X240" s="5">
        <v>2.3</v>
      </c>
      <c r="Y240" s="5">
        <v>0.02</v>
      </c>
      <c r="Z240" s="5">
        <v>0.02</v>
      </c>
      <c r="AA240" s="5">
        <v>0.03</v>
      </c>
      <c r="AB240" s="5">
        <v>0.03</v>
      </c>
      <c r="AC240" s="5">
        <v>5</v>
      </c>
      <c r="AD240" s="5">
        <v>5</v>
      </c>
      <c r="AE240" s="5">
        <v>0.1</v>
      </c>
      <c r="AF240" s="5"/>
    </row>
    <row r="241" spans="1:32" ht="17.25" customHeight="1">
      <c r="A241" s="20"/>
      <c r="B241" s="52" t="s">
        <v>38</v>
      </c>
      <c r="C241" s="20"/>
      <c r="D241" s="20"/>
      <c r="E241" s="57">
        <f aca="true" t="shared" si="32" ref="E241:AF241">E236+E237+E238+E239+E240</f>
        <v>14.39</v>
      </c>
      <c r="F241" s="57">
        <f t="shared" si="32"/>
        <v>16.71</v>
      </c>
      <c r="G241" s="57">
        <f t="shared" si="32"/>
        <v>4.12</v>
      </c>
      <c r="H241" s="57">
        <f t="shared" si="32"/>
        <v>4.32</v>
      </c>
      <c r="I241" s="57">
        <f t="shared" si="32"/>
        <v>13.85</v>
      </c>
      <c r="J241" s="57">
        <f t="shared" si="32"/>
        <v>15.77</v>
      </c>
      <c r="K241" s="57">
        <f t="shared" si="32"/>
        <v>1.2000000000000002</v>
      </c>
      <c r="L241" s="57">
        <f t="shared" si="32"/>
        <v>1.5</v>
      </c>
      <c r="M241" s="57">
        <f t="shared" si="32"/>
        <v>106.27000000000001</v>
      </c>
      <c r="N241" s="57">
        <f t="shared" si="32"/>
        <v>118.39999999999999</v>
      </c>
      <c r="O241" s="57">
        <f t="shared" si="32"/>
        <v>611.3</v>
      </c>
      <c r="P241" s="57">
        <f t="shared" si="32"/>
        <v>682.63</v>
      </c>
      <c r="Q241" s="57">
        <f t="shared" si="32"/>
        <v>91.38</v>
      </c>
      <c r="R241" s="57">
        <f t="shared" si="32"/>
        <v>106.89</v>
      </c>
      <c r="S241" s="57">
        <f t="shared" si="32"/>
        <v>214.8</v>
      </c>
      <c r="T241" s="57">
        <f t="shared" si="32"/>
        <v>251.1</v>
      </c>
      <c r="U241" s="57">
        <f t="shared" si="32"/>
        <v>56.2</v>
      </c>
      <c r="V241" s="57">
        <f t="shared" si="32"/>
        <v>61.2</v>
      </c>
      <c r="W241" s="57">
        <f t="shared" si="32"/>
        <v>9.440000000000001</v>
      </c>
      <c r="X241" s="57">
        <f t="shared" si="32"/>
        <v>10.46</v>
      </c>
      <c r="Y241" s="57">
        <f t="shared" si="32"/>
        <v>0.242</v>
      </c>
      <c r="Z241" s="57">
        <f t="shared" si="32"/>
        <v>0.28200000000000003</v>
      </c>
      <c r="AA241" s="57">
        <f t="shared" si="32"/>
        <v>0.262</v>
      </c>
      <c r="AB241" s="57">
        <f t="shared" si="32"/>
        <v>0.28200000000000003</v>
      </c>
      <c r="AC241" s="57">
        <f t="shared" si="32"/>
        <v>11.5</v>
      </c>
      <c r="AD241" s="57">
        <f t="shared" si="32"/>
        <v>11.67</v>
      </c>
      <c r="AE241" s="57">
        <f t="shared" si="32"/>
        <v>3.7800000000000007</v>
      </c>
      <c r="AF241" s="57">
        <f t="shared" si="32"/>
        <v>4.63</v>
      </c>
    </row>
    <row r="242" spans="1:32" ht="39" customHeight="1">
      <c r="A242" s="20"/>
      <c r="B242" s="52" t="s">
        <v>32</v>
      </c>
      <c r="C242" s="20"/>
      <c r="D242" s="20"/>
      <c r="E242" s="57">
        <f aca="true" t="shared" si="33" ref="E242:AF242">E234+E241</f>
        <v>47.790000000000006</v>
      </c>
      <c r="F242" s="57">
        <f t="shared" si="33"/>
        <v>62.620000000000005</v>
      </c>
      <c r="G242" s="57">
        <f t="shared" si="33"/>
        <v>16.84</v>
      </c>
      <c r="H242" s="57">
        <f t="shared" si="33"/>
        <v>20.060000000000002</v>
      </c>
      <c r="I242" s="57">
        <f t="shared" si="33"/>
        <v>25.26</v>
      </c>
      <c r="J242" s="57">
        <f t="shared" si="33"/>
        <v>30.490000000000002</v>
      </c>
      <c r="K242" s="57">
        <f t="shared" si="33"/>
        <v>12.399999999999999</v>
      </c>
      <c r="L242" s="57">
        <f t="shared" si="33"/>
        <v>14.1</v>
      </c>
      <c r="M242" s="57">
        <f t="shared" si="33"/>
        <v>191.84</v>
      </c>
      <c r="N242" s="57">
        <f t="shared" si="33"/>
        <v>216.73</v>
      </c>
      <c r="O242" s="57">
        <f t="shared" si="33"/>
        <v>1174.03</v>
      </c>
      <c r="P242" s="57">
        <f t="shared" si="33"/>
        <v>1402.4299999999998</v>
      </c>
      <c r="Q242" s="57">
        <f t="shared" si="33"/>
        <v>173.57999999999998</v>
      </c>
      <c r="R242" s="57">
        <f t="shared" si="33"/>
        <v>214.69</v>
      </c>
      <c r="S242" s="57">
        <f t="shared" si="33"/>
        <v>354.70000000000005</v>
      </c>
      <c r="T242" s="57">
        <f t="shared" si="33"/>
        <v>427.2</v>
      </c>
      <c r="U242" s="57">
        <f t="shared" si="33"/>
        <v>108.51</v>
      </c>
      <c r="V242" s="57">
        <f t="shared" si="33"/>
        <v>129.82999999999998</v>
      </c>
      <c r="W242" s="57">
        <f t="shared" si="33"/>
        <v>14.660000000000002</v>
      </c>
      <c r="X242" s="57">
        <f t="shared" si="33"/>
        <v>18.340000000000003</v>
      </c>
      <c r="Y242" s="57">
        <f t="shared" si="33"/>
        <v>0.44499999999999995</v>
      </c>
      <c r="Z242" s="57">
        <f t="shared" si="33"/>
        <v>0.6950000000000001</v>
      </c>
      <c r="AA242" s="57">
        <f t="shared" si="33"/>
        <v>0.498</v>
      </c>
      <c r="AB242" s="57">
        <f t="shared" si="33"/>
        <v>0.7180000000000001</v>
      </c>
      <c r="AC242" s="57">
        <f t="shared" si="33"/>
        <v>49.5</v>
      </c>
      <c r="AD242" s="57">
        <f t="shared" si="33"/>
        <v>57.67</v>
      </c>
      <c r="AE242" s="57">
        <f t="shared" si="33"/>
        <v>75.98000000000002</v>
      </c>
      <c r="AF242" s="57">
        <f t="shared" si="33"/>
        <v>86.44999999999999</v>
      </c>
    </row>
    <row r="243" spans="1:32" ht="18.75" customHeight="1">
      <c r="A243" s="7"/>
      <c r="B243" s="7" t="s">
        <v>111</v>
      </c>
      <c r="C243" s="7"/>
      <c r="D243" s="7"/>
      <c r="E243" s="7">
        <v>350.47</v>
      </c>
      <c r="F243" s="7">
        <v>461.33</v>
      </c>
      <c r="G243" s="7">
        <v>223.451</v>
      </c>
      <c r="H243" s="7">
        <v>243.472</v>
      </c>
      <c r="I243" s="7">
        <v>449.5</v>
      </c>
      <c r="J243" s="7">
        <v>490.14</v>
      </c>
      <c r="K243" s="7">
        <v>150.45</v>
      </c>
      <c r="L243" s="7">
        <v>169.68</v>
      </c>
      <c r="M243" s="7">
        <v>1799.26</v>
      </c>
      <c r="N243" s="7">
        <v>1937.46</v>
      </c>
      <c r="O243" s="7">
        <v>14128.3</v>
      </c>
      <c r="P243" s="7">
        <v>17525.89</v>
      </c>
      <c r="Q243" s="7">
        <v>5415.29</v>
      </c>
      <c r="R243" s="7">
        <v>6344.23</v>
      </c>
      <c r="S243" s="7">
        <v>7068.5</v>
      </c>
      <c r="T243" s="7">
        <v>8533.66</v>
      </c>
      <c r="U243" s="7">
        <v>1827.71</v>
      </c>
      <c r="V243" s="7">
        <v>2269.7</v>
      </c>
      <c r="W243" s="7">
        <v>91.184</v>
      </c>
      <c r="X243" s="7">
        <v>108.165</v>
      </c>
      <c r="Y243" s="7">
        <v>6.177</v>
      </c>
      <c r="Z243" s="7">
        <v>7.174</v>
      </c>
      <c r="AA243" s="7">
        <v>9.574</v>
      </c>
      <c r="AB243" s="7">
        <v>10.758</v>
      </c>
      <c r="AC243" s="7">
        <v>751.265</v>
      </c>
      <c r="AD243" s="7">
        <v>783.455</v>
      </c>
      <c r="AE243" s="7">
        <v>74.921</v>
      </c>
      <c r="AF243" s="7">
        <v>93.023</v>
      </c>
    </row>
    <row r="244" spans="1:32" ht="39.75" customHeight="1">
      <c r="A244" s="55"/>
      <c r="B244" s="7" t="s">
        <v>112</v>
      </c>
      <c r="C244" s="55"/>
      <c r="D244" s="55"/>
      <c r="E244" s="55">
        <v>36.72</v>
      </c>
      <c r="F244" s="55">
        <v>48.71</v>
      </c>
      <c r="G244" s="55">
        <v>24.2</v>
      </c>
      <c r="H244" s="55">
        <v>25.86</v>
      </c>
      <c r="I244" s="55">
        <v>44.62</v>
      </c>
      <c r="J244" s="55">
        <v>49.24</v>
      </c>
      <c r="K244" s="55">
        <v>14.1</v>
      </c>
      <c r="L244" s="55">
        <v>16.1</v>
      </c>
      <c r="M244" s="55">
        <v>192.4</v>
      </c>
      <c r="N244" s="55">
        <v>207.3</v>
      </c>
      <c r="O244" s="55">
        <v>1412.8</v>
      </c>
      <c r="P244" s="55">
        <v>1752.59</v>
      </c>
      <c r="Q244" s="55">
        <v>591.2</v>
      </c>
      <c r="R244" s="55">
        <v>686.8</v>
      </c>
      <c r="S244" s="55">
        <v>761.9</v>
      </c>
      <c r="T244" s="55">
        <v>916.2</v>
      </c>
      <c r="U244" s="55">
        <v>199.3</v>
      </c>
      <c r="V244" s="55">
        <v>248.98</v>
      </c>
      <c r="W244" s="55">
        <v>9.82</v>
      </c>
      <c r="X244" s="55">
        <v>11.7</v>
      </c>
      <c r="Y244" s="55">
        <v>0.6772</v>
      </c>
      <c r="Z244" s="55">
        <v>0.7942</v>
      </c>
      <c r="AA244" s="55">
        <v>1.053</v>
      </c>
      <c r="AB244" s="55">
        <v>1.181</v>
      </c>
      <c r="AC244" s="55">
        <v>85</v>
      </c>
      <c r="AD244" s="55">
        <v>88.8</v>
      </c>
      <c r="AE244" s="55">
        <v>8.4</v>
      </c>
      <c r="AF244" s="55">
        <v>10.5</v>
      </c>
    </row>
  </sheetData>
  <sheetProtection selectLockedCells="1" selectUnlockedCells="1"/>
  <mergeCells count="281">
    <mergeCell ref="AE224:AF225"/>
    <mergeCell ref="E225:F225"/>
    <mergeCell ref="G225:H225"/>
    <mergeCell ref="I225:J225"/>
    <mergeCell ref="K225:L225"/>
    <mergeCell ref="A235:AF235"/>
    <mergeCell ref="S224:T225"/>
    <mergeCell ref="U224:V225"/>
    <mergeCell ref="W224:X225"/>
    <mergeCell ref="Y224:Z225"/>
    <mergeCell ref="AA224:AB225"/>
    <mergeCell ref="AC224:AD225"/>
    <mergeCell ref="C224:C226"/>
    <mergeCell ref="D224:D226"/>
    <mergeCell ref="E224:H224"/>
    <mergeCell ref="I224:L224"/>
    <mergeCell ref="M224:N225"/>
    <mergeCell ref="Q224:R225"/>
    <mergeCell ref="A210:AF210"/>
    <mergeCell ref="A221:AF221"/>
    <mergeCell ref="A222:AF222"/>
    <mergeCell ref="A223:A226"/>
    <mergeCell ref="B223:B226"/>
    <mergeCell ref="C223:D223"/>
    <mergeCell ref="E223:N223"/>
    <mergeCell ref="O223:P225"/>
    <mergeCell ref="Q223:X223"/>
    <mergeCell ref="Y223:AF223"/>
    <mergeCell ref="U200:V201"/>
    <mergeCell ref="W200:X201"/>
    <mergeCell ref="Y200:Z201"/>
    <mergeCell ref="AA200:AB201"/>
    <mergeCell ref="AC200:AD201"/>
    <mergeCell ref="AE200:AF201"/>
    <mergeCell ref="D200:D202"/>
    <mergeCell ref="E200:H200"/>
    <mergeCell ref="I200:L200"/>
    <mergeCell ref="M200:N201"/>
    <mergeCell ref="Q200:R201"/>
    <mergeCell ref="S200:T201"/>
    <mergeCell ref="E201:F201"/>
    <mergeCell ref="G201:H201"/>
    <mergeCell ref="I201:J201"/>
    <mergeCell ref="K201:L201"/>
    <mergeCell ref="A197:AF197"/>
    <mergeCell ref="A198:AF198"/>
    <mergeCell ref="A199:A202"/>
    <mergeCell ref="B199:B202"/>
    <mergeCell ref="C199:D199"/>
    <mergeCell ref="E199:N199"/>
    <mergeCell ref="O199:P201"/>
    <mergeCell ref="Q199:X199"/>
    <mergeCell ref="Y199:AF199"/>
    <mergeCell ref="C200:C202"/>
    <mergeCell ref="AE178:AF179"/>
    <mergeCell ref="E179:F179"/>
    <mergeCell ref="G179:H179"/>
    <mergeCell ref="I179:J179"/>
    <mergeCell ref="K179:L179"/>
    <mergeCell ref="A188:AF188"/>
    <mergeCell ref="S178:T179"/>
    <mergeCell ref="U178:V179"/>
    <mergeCell ref="W178:X179"/>
    <mergeCell ref="Y178:Z179"/>
    <mergeCell ref="AA178:AB179"/>
    <mergeCell ref="AC178:AD179"/>
    <mergeCell ref="C178:C180"/>
    <mergeCell ref="D178:D180"/>
    <mergeCell ref="E178:H178"/>
    <mergeCell ref="I178:L178"/>
    <mergeCell ref="M178:N179"/>
    <mergeCell ref="Q178:R179"/>
    <mergeCell ref="A163:AF163"/>
    <mergeCell ref="A175:AF175"/>
    <mergeCell ref="A176:AF176"/>
    <mergeCell ref="A177:A180"/>
    <mergeCell ref="B177:B180"/>
    <mergeCell ref="C177:D177"/>
    <mergeCell ref="E177:N177"/>
    <mergeCell ref="O177:P179"/>
    <mergeCell ref="Q177:X177"/>
    <mergeCell ref="Y177:AF177"/>
    <mergeCell ref="U151:V152"/>
    <mergeCell ref="W151:X152"/>
    <mergeCell ref="Y151:Z152"/>
    <mergeCell ref="AA151:AB152"/>
    <mergeCell ref="AC151:AD152"/>
    <mergeCell ref="AE151:AF152"/>
    <mergeCell ref="D151:D153"/>
    <mergeCell ref="E151:H151"/>
    <mergeCell ref="I151:L151"/>
    <mergeCell ref="M151:N152"/>
    <mergeCell ref="Q151:R152"/>
    <mergeCell ref="S151:T152"/>
    <mergeCell ref="E152:F152"/>
    <mergeCell ref="G152:H152"/>
    <mergeCell ref="I152:J152"/>
    <mergeCell ref="K152:L152"/>
    <mergeCell ref="A148:AF148"/>
    <mergeCell ref="A149:AF149"/>
    <mergeCell ref="A150:A153"/>
    <mergeCell ref="B150:B153"/>
    <mergeCell ref="C150:D150"/>
    <mergeCell ref="E150:N150"/>
    <mergeCell ref="O150:P152"/>
    <mergeCell ref="Q150:X150"/>
    <mergeCell ref="Y150:AF150"/>
    <mergeCell ref="C151:C153"/>
    <mergeCell ref="AE128:AF129"/>
    <mergeCell ref="E129:F129"/>
    <mergeCell ref="G129:H129"/>
    <mergeCell ref="I129:J129"/>
    <mergeCell ref="K129:L129"/>
    <mergeCell ref="A138:AF138"/>
    <mergeCell ref="S128:T129"/>
    <mergeCell ref="U128:V129"/>
    <mergeCell ref="W128:X129"/>
    <mergeCell ref="Y128:Z129"/>
    <mergeCell ref="AA128:AB129"/>
    <mergeCell ref="AC128:AD129"/>
    <mergeCell ref="C128:C130"/>
    <mergeCell ref="D128:D130"/>
    <mergeCell ref="E128:H128"/>
    <mergeCell ref="I128:L128"/>
    <mergeCell ref="M128:N129"/>
    <mergeCell ref="Q128:R129"/>
    <mergeCell ref="A114:AF114"/>
    <mergeCell ref="A125:AF125"/>
    <mergeCell ref="A126:AF126"/>
    <mergeCell ref="A127:A130"/>
    <mergeCell ref="B127:B130"/>
    <mergeCell ref="C127:D127"/>
    <mergeCell ref="E127:N127"/>
    <mergeCell ref="O127:P129"/>
    <mergeCell ref="Q127:X127"/>
    <mergeCell ref="Y127:AF127"/>
    <mergeCell ref="W103:X104"/>
    <mergeCell ref="Y103:Z104"/>
    <mergeCell ref="AA103:AB104"/>
    <mergeCell ref="AC103:AD104"/>
    <mergeCell ref="AE103:AF104"/>
    <mergeCell ref="E104:F104"/>
    <mergeCell ref="G104:H104"/>
    <mergeCell ref="I104:J104"/>
    <mergeCell ref="K104:L104"/>
    <mergeCell ref="E103:H103"/>
    <mergeCell ref="I103:L103"/>
    <mergeCell ref="M103:N104"/>
    <mergeCell ref="Q103:R104"/>
    <mergeCell ref="S103:T104"/>
    <mergeCell ref="U103:V104"/>
    <mergeCell ref="A101:AF101"/>
    <mergeCell ref="A102:A105"/>
    <mergeCell ref="B102:B105"/>
    <mergeCell ref="C102:D102"/>
    <mergeCell ref="E102:N102"/>
    <mergeCell ref="O102:P104"/>
    <mergeCell ref="Q102:X102"/>
    <mergeCell ref="Y102:AF102"/>
    <mergeCell ref="C103:C105"/>
    <mergeCell ref="D103:D105"/>
    <mergeCell ref="E79:F79"/>
    <mergeCell ref="G79:H79"/>
    <mergeCell ref="I79:J79"/>
    <mergeCell ref="K79:L79"/>
    <mergeCell ref="A89:AF89"/>
    <mergeCell ref="A100:AF100"/>
    <mergeCell ref="U78:V79"/>
    <mergeCell ref="W78:X79"/>
    <mergeCell ref="Y78:Z79"/>
    <mergeCell ref="AA78:AB79"/>
    <mergeCell ref="AC78:AD79"/>
    <mergeCell ref="AE78:AF79"/>
    <mergeCell ref="Y77:AF77"/>
    <mergeCell ref="C78:C80"/>
    <mergeCell ref="D78:D80"/>
    <mergeCell ref="E78:H78"/>
    <mergeCell ref="I78:L78"/>
    <mergeCell ref="M78:N79"/>
    <mergeCell ref="O78:O80"/>
    <mergeCell ref="P78:P80"/>
    <mergeCell ref="Q78:R79"/>
    <mergeCell ref="S78:T79"/>
    <mergeCell ref="A64:AF64"/>
    <mergeCell ref="A74:AF74"/>
    <mergeCell ref="A75:AF75"/>
    <mergeCell ref="A76:AF76"/>
    <mergeCell ref="A77:A80"/>
    <mergeCell ref="B77:B80"/>
    <mergeCell ref="C77:D77"/>
    <mergeCell ref="E77:N77"/>
    <mergeCell ref="O77:P77"/>
    <mergeCell ref="Q77:X77"/>
    <mergeCell ref="AA53:AB54"/>
    <mergeCell ref="AC53:AD54"/>
    <mergeCell ref="AE53:AF54"/>
    <mergeCell ref="E54:F54"/>
    <mergeCell ref="G54:H54"/>
    <mergeCell ref="I54:J54"/>
    <mergeCell ref="K54:L54"/>
    <mergeCell ref="P53:P55"/>
    <mergeCell ref="Q53:R54"/>
    <mergeCell ref="S53:T54"/>
    <mergeCell ref="U53:V54"/>
    <mergeCell ref="W53:X54"/>
    <mergeCell ref="Y53:Z54"/>
    <mergeCell ref="C53:C55"/>
    <mergeCell ref="D53:D55"/>
    <mergeCell ref="E53:H53"/>
    <mergeCell ref="I53:L53"/>
    <mergeCell ref="M53:N54"/>
    <mergeCell ref="O53:O55"/>
    <mergeCell ref="A40:AF40"/>
    <mergeCell ref="A50:AF50"/>
    <mergeCell ref="A51:AF51"/>
    <mergeCell ref="A52:A55"/>
    <mergeCell ref="B52:B55"/>
    <mergeCell ref="C52:D52"/>
    <mergeCell ref="E52:N52"/>
    <mergeCell ref="O52:P52"/>
    <mergeCell ref="Q52:X52"/>
    <mergeCell ref="Y52:AF52"/>
    <mergeCell ref="AA30:AB31"/>
    <mergeCell ref="AC30:AD31"/>
    <mergeCell ref="AE30:AF31"/>
    <mergeCell ref="E31:F31"/>
    <mergeCell ref="G31:H31"/>
    <mergeCell ref="I31:J31"/>
    <mergeCell ref="K31:L31"/>
    <mergeCell ref="P30:P32"/>
    <mergeCell ref="Q30:R31"/>
    <mergeCell ref="S30:T31"/>
    <mergeCell ref="U30:V31"/>
    <mergeCell ref="W30:X31"/>
    <mergeCell ref="Y30:Z31"/>
    <mergeCell ref="C30:C32"/>
    <mergeCell ref="D30:D32"/>
    <mergeCell ref="E30:H30"/>
    <mergeCell ref="I30:L30"/>
    <mergeCell ref="M30:N31"/>
    <mergeCell ref="O30:O32"/>
    <mergeCell ref="A16:AF16"/>
    <mergeCell ref="A27:AF27"/>
    <mergeCell ref="A28:AF28"/>
    <mergeCell ref="A29:A32"/>
    <mergeCell ref="B29:B32"/>
    <mergeCell ref="C29:D29"/>
    <mergeCell ref="E29:N29"/>
    <mergeCell ref="O29:P29"/>
    <mergeCell ref="Q29:X29"/>
    <mergeCell ref="Y29:AF29"/>
    <mergeCell ref="AA5:AB6"/>
    <mergeCell ref="AC5:AD6"/>
    <mergeCell ref="AE5:AF6"/>
    <mergeCell ref="E6:F6"/>
    <mergeCell ref="G6:H6"/>
    <mergeCell ref="I6:J6"/>
    <mergeCell ref="K6:L6"/>
    <mergeCell ref="P5:P7"/>
    <mergeCell ref="Q5:R6"/>
    <mergeCell ref="S5:T6"/>
    <mergeCell ref="Y4:AF4"/>
    <mergeCell ref="U5:V6"/>
    <mergeCell ref="W5:X6"/>
    <mergeCell ref="Y5:Z6"/>
    <mergeCell ref="C5:C7"/>
    <mergeCell ref="D5:D7"/>
    <mergeCell ref="E5:H5"/>
    <mergeCell ref="I5:L5"/>
    <mergeCell ref="M5:N6"/>
    <mergeCell ref="O5:O7"/>
    <mergeCell ref="L26:N26"/>
    <mergeCell ref="A1:AF1"/>
    <mergeCell ref="A2:AF2"/>
    <mergeCell ref="A3:AF3"/>
    <mergeCell ref="A4:A7"/>
    <mergeCell ref="B4:B7"/>
    <mergeCell ref="C4:D4"/>
    <mergeCell ref="E4:N4"/>
    <mergeCell ref="O4:P4"/>
    <mergeCell ref="Q4:X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Юра</cp:lastModifiedBy>
  <cp:lastPrinted>2023-07-31T11:59:34Z</cp:lastPrinted>
  <dcterms:modified xsi:type="dcterms:W3CDTF">2023-07-31T12:04:25Z</dcterms:modified>
  <cp:category/>
  <cp:version/>
  <cp:contentType/>
  <cp:contentStatus/>
</cp:coreProperties>
</file>